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esktop\Rankin 98\Finance\FY26\"/>
    </mc:Choice>
  </mc:AlternateContent>
  <xr:revisionPtr revIDLastSave="0" documentId="8_{98947CE4-9ACA-43CF-9236-269EC80B6767}" xr6:coauthVersionLast="47" xr6:coauthVersionMax="47" xr10:uidLastSave="{00000000-0000-0000-0000-000000000000}"/>
  <bookViews>
    <workbookView xWindow="-120" yWindow="-120" windowWidth="29040" windowHeight="15720" activeTab="2" xr2:uid="{311167B1-F849-4A0A-9E48-E36AA9215D77}"/>
  </bookViews>
  <sheets>
    <sheet name="FY2026 Overview" sheetId="5" r:id="rId1"/>
    <sheet name="FY2026 Revenue" sheetId="2" r:id="rId2"/>
    <sheet name="FY2026 Expenditures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40" i="6" l="1"/>
  <c r="D236" i="6"/>
  <c r="D232" i="6"/>
  <c r="D229" i="6"/>
  <c r="D204" i="6"/>
  <c r="D191" i="6"/>
  <c r="D181" i="6"/>
  <c r="D176" i="6"/>
  <c r="D164" i="6"/>
  <c r="D85" i="2"/>
  <c r="D80" i="2"/>
  <c r="D75" i="2"/>
  <c r="D71" i="2"/>
  <c r="D64" i="2"/>
  <c r="D57" i="2"/>
  <c r="D49" i="2"/>
  <c r="D44" i="2"/>
  <c r="D35" i="2"/>
  <c r="D86" i="2" s="1"/>
  <c r="D241" i="6" l="1"/>
  <c r="E12" i="5"/>
  <c r="D26" i="5" l="1"/>
  <c r="B23" i="5"/>
  <c r="B22" i="5"/>
  <c r="B21" i="5"/>
  <c r="B20" i="5"/>
  <c r="B19" i="5"/>
  <c r="B18" i="5"/>
  <c r="B17" i="5"/>
  <c r="B16" i="5"/>
  <c r="B15" i="5"/>
  <c r="B11" i="5"/>
  <c r="B9" i="5"/>
  <c r="B8" i="5"/>
  <c r="B7" i="5"/>
  <c r="B6" i="5"/>
  <c r="B5" i="5"/>
  <c r="B4" i="5"/>
  <c r="B3" i="5"/>
  <c r="B10" i="5" l="1"/>
  <c r="E20" i="5"/>
  <c r="E17" i="5"/>
  <c r="E16" i="5"/>
  <c r="E22" i="5"/>
  <c r="E18" i="5"/>
  <c r="C18" i="5"/>
  <c r="E23" i="5"/>
  <c r="E21" i="5"/>
  <c r="E15" i="5"/>
  <c r="C23" i="5"/>
  <c r="C21" i="5"/>
  <c r="B2" i="5"/>
  <c r="E19" i="5"/>
  <c r="C16" i="5"/>
  <c r="C19" i="5"/>
  <c r="C22" i="5"/>
  <c r="C17" i="5"/>
  <c r="C20" i="5"/>
  <c r="B14" i="5" l="1"/>
  <c r="C13" i="5" s="1"/>
  <c r="C15" i="5"/>
  <c r="E14" i="5" l="1"/>
</calcChain>
</file>

<file path=xl/sharedStrings.xml><?xml version="1.0" encoding="utf-8"?>
<sst xmlns="http://schemas.openxmlformats.org/spreadsheetml/2006/main" count="867" uniqueCount="600">
  <si>
    <t>Revenues</t>
  </si>
  <si>
    <t>RC</t>
  </si>
  <si>
    <t>Description</t>
  </si>
  <si>
    <t>10.1110.00</t>
  </si>
  <si>
    <t xml:space="preserve"> 1</t>
  </si>
  <si>
    <t>CURRENT LEVY-EDUCATION</t>
  </si>
  <si>
    <t>REVENUE</t>
  </si>
  <si>
    <t>with S.A. Funds</t>
  </si>
  <si>
    <t>10.1140.00</t>
  </si>
  <si>
    <t>CURRENT LEVY-SPEC.EDUC.</t>
  </si>
  <si>
    <t>Education</t>
  </si>
  <si>
    <t>10.1230.00</t>
  </si>
  <si>
    <t xml:space="preserve">CORPORATE REPLACEMENT TX </t>
  </si>
  <si>
    <t>Building</t>
  </si>
  <si>
    <t>10.1311.00</t>
  </si>
  <si>
    <t>TUITION-EDUCATION</t>
  </si>
  <si>
    <t>Bond /Interest</t>
  </si>
  <si>
    <t>Bond &amp; Int</t>
  </si>
  <si>
    <t>10.1312.00</t>
  </si>
  <si>
    <t>Regular Tuition from other LEA</t>
  </si>
  <si>
    <t>Transportation</t>
  </si>
  <si>
    <t>10.1510.00</t>
  </si>
  <si>
    <t>EARNINGS ON INVESTMENTS</t>
  </si>
  <si>
    <t>IMRF</t>
  </si>
  <si>
    <t>10.1611.00</t>
  </si>
  <si>
    <t>STUDENT LUNCH PAYMENTS</t>
  </si>
  <si>
    <t>FICA/SS</t>
  </si>
  <si>
    <t>FICA</t>
  </si>
  <si>
    <t>10.1612.00</t>
  </si>
  <si>
    <t>BREAKFAST PAYMENTS</t>
  </si>
  <si>
    <t>Cap Projects</t>
  </si>
  <si>
    <t>10.1613.00</t>
  </si>
  <si>
    <t>FOOD SERVICE-ALA CARTE</t>
  </si>
  <si>
    <t>Work Cash</t>
  </si>
  <si>
    <t>10.1620.00</t>
  </si>
  <si>
    <t>ADULT LUNCH PAYMENTS</t>
  </si>
  <si>
    <t>Life Safety</t>
  </si>
  <si>
    <t>10.1711.00</t>
  </si>
  <si>
    <t>ATHLETIC PROG. ADMISSION</t>
  </si>
  <si>
    <t>10.1799.00</t>
  </si>
  <si>
    <t xml:space="preserve"> </t>
  </si>
  <si>
    <t>STUDENT ACTIVITY FUND REVENUES</t>
  </si>
  <si>
    <t>EXPENDITURES</t>
  </si>
  <si>
    <t>with SA Funds</t>
  </si>
  <si>
    <t>10.1811.00</t>
  </si>
  <si>
    <t>TEXTBOOK RENTAL</t>
  </si>
  <si>
    <t>10.1920.00</t>
  </si>
  <si>
    <t>DONATIONS/CONTRIBUTIONS</t>
  </si>
  <si>
    <t>10.1940.00</t>
  </si>
  <si>
    <t>LEA SERVICES PROVIDED</t>
  </si>
  <si>
    <t>Bond/Interest</t>
  </si>
  <si>
    <t>10.1950.00</t>
  </si>
  <si>
    <t>REFUND OF PRIOR YR EXPEN</t>
  </si>
  <si>
    <t>10.1999.00</t>
  </si>
  <si>
    <t>MISC. REVENUE</t>
  </si>
  <si>
    <t>10.3001.00</t>
  </si>
  <si>
    <t>GENERAL STATE AID</t>
  </si>
  <si>
    <t>10.3100.00</t>
  </si>
  <si>
    <t>SP ED PRIVATE FACILITY TUITION</t>
  </si>
  <si>
    <t>10.3360.00</t>
  </si>
  <si>
    <t>STATE FREE MEALS PROGRAM</t>
  </si>
  <si>
    <t>10.4090.00</t>
  </si>
  <si>
    <t>38</t>
  </si>
  <si>
    <t>REAP GRANT</t>
  </si>
  <si>
    <t>10.4210.00</t>
  </si>
  <si>
    <t>FED.SCHOOL LUNCH REIMB.</t>
  </si>
  <si>
    <t>10.4220.00</t>
  </si>
  <si>
    <t>FEDERAL BREAKFAST REIMB.</t>
  </si>
  <si>
    <t>10.4300.00</t>
  </si>
  <si>
    <t>31</t>
  </si>
  <si>
    <t>TITLE I LOW INCOME</t>
  </si>
  <si>
    <t>10.4600.00</t>
  </si>
  <si>
    <r>
      <t xml:space="preserve">IDEA </t>
    </r>
    <r>
      <rPr>
        <b/>
        <sz val="7.9"/>
        <color indexed="8"/>
        <rFont val="Courier New"/>
        <family val="3"/>
      </rPr>
      <t>Pre-School</t>
    </r>
  </si>
  <si>
    <t>10.4620.00</t>
  </si>
  <si>
    <t>30</t>
  </si>
  <si>
    <t>IDEA FLOW-THRU</t>
  </si>
  <si>
    <t>10.4932.00</t>
  </si>
  <si>
    <t>26</t>
  </si>
  <si>
    <t>TITLE 2, MATH AND SCIENC</t>
  </si>
  <si>
    <t>10.4991.00</t>
  </si>
  <si>
    <t>Medicaid-Admin. Outreach</t>
  </si>
  <si>
    <t>10.4992.00</t>
  </si>
  <si>
    <t>MEDICAID FEE FOR SERVICE</t>
  </si>
  <si>
    <t>EDUCATION REVENUE</t>
  </si>
  <si>
    <t>20.1111.00</t>
  </si>
  <si>
    <t>CURRENT LEVY</t>
  </si>
  <si>
    <t>20.1190.00</t>
  </si>
  <si>
    <t>20.1510.00</t>
  </si>
  <si>
    <t>20.1910.00</t>
  </si>
  <si>
    <t>BUILDING RENTAL</t>
  </si>
  <si>
    <t>20.3001.00</t>
  </si>
  <si>
    <t>BUILDING REVENUE</t>
  </si>
  <si>
    <t>30.1112.00</t>
  </si>
  <si>
    <t>30.1510.00</t>
  </si>
  <si>
    <t>DEBT SERVICES</t>
  </si>
  <si>
    <t>40.1113.00</t>
  </si>
  <si>
    <t>40.1510.00</t>
  </si>
  <si>
    <t>40.3500.00</t>
  </si>
  <si>
    <t>TRANSPORTATION AID-REGUL</t>
  </si>
  <si>
    <t>40.3510.00</t>
  </si>
  <si>
    <t>TRANS AID - SPECIAL EDUC</t>
  </si>
  <si>
    <t xml:space="preserve">TRANSPORTATION </t>
  </si>
  <si>
    <t>50.1114.00</t>
  </si>
  <si>
    <t>50.1230.00</t>
  </si>
  <si>
    <t>COPORATE PROP REPLAC TAX</t>
  </si>
  <si>
    <t>50.1510.00</t>
  </si>
  <si>
    <t>50.4300.00</t>
  </si>
  <si>
    <t>TITLE I IMRF</t>
  </si>
  <si>
    <t>51.1150.00</t>
  </si>
  <si>
    <t>51.1230.00</t>
  </si>
  <si>
    <t>CORPORATE PROP REPLAC TA</t>
  </si>
  <si>
    <t>51.1510.00</t>
  </si>
  <si>
    <t>51.4300.00</t>
  </si>
  <si>
    <t>FICA Medicare</t>
  </si>
  <si>
    <t>TRANSFER TO CAPITAL PROJECTS FUND</t>
  </si>
  <si>
    <t>CAPITAL PROJECTS</t>
  </si>
  <si>
    <t>70.1115.00</t>
  </si>
  <si>
    <t>70.1510.00</t>
  </si>
  <si>
    <t>WORKING CASH</t>
  </si>
  <si>
    <t>90.1118.00</t>
  </si>
  <si>
    <t>90.1510.00</t>
  </si>
  <si>
    <t>INTEREST ON INVESTMENTS</t>
  </si>
  <si>
    <t>HLS</t>
  </si>
  <si>
    <t>TOTAL REVENUES</t>
  </si>
  <si>
    <t>Expenditures</t>
  </si>
  <si>
    <t>10.1110.110</t>
  </si>
  <si>
    <t>TEACHER SALARIES</t>
  </si>
  <si>
    <t>10.1110.115</t>
  </si>
  <si>
    <t>TEACHERS AIDES SALARIES</t>
  </si>
  <si>
    <t>10.1110.120</t>
  </si>
  <si>
    <t>SUBS. TEACHERS SALARIES</t>
  </si>
  <si>
    <t>10.1110.121</t>
  </si>
  <si>
    <t>SUB AIDE SALARIES</t>
  </si>
  <si>
    <t>10.1110.211</t>
  </si>
  <si>
    <t>TRS BENEFIT</t>
  </si>
  <si>
    <t>10.1110.220</t>
  </si>
  <si>
    <t>TEACHER THIS</t>
  </si>
  <si>
    <t>10.1110.221</t>
  </si>
  <si>
    <t>TEACHER LIFE INS</t>
  </si>
  <si>
    <t>10.1110.222</t>
  </si>
  <si>
    <t>TEACHER GROUP HEALTH INS</t>
  </si>
  <si>
    <t>10.1110.300</t>
  </si>
  <si>
    <t>INSTRUCTIONAL PURCH SERV</t>
  </si>
  <si>
    <t>10.1110.310</t>
  </si>
  <si>
    <t>TECHNOLOGY SUPPORT</t>
  </si>
  <si>
    <t>10.1110.319</t>
  </si>
  <si>
    <t>WEB HOSTING SERVICES</t>
  </si>
  <si>
    <t>10.1110.325</t>
  </si>
  <si>
    <t>10.1110.340</t>
  </si>
  <si>
    <t>INTERNET/ERATE</t>
  </si>
  <si>
    <t>10.1110.390</t>
  </si>
  <si>
    <t>POSTAGE</t>
  </si>
  <si>
    <t>10.1110.410</t>
  </si>
  <si>
    <t>INSTUCT. SUPPLIES</t>
  </si>
  <si>
    <t>Homeless Supplies Title I</t>
  </si>
  <si>
    <t>10.1110.411</t>
  </si>
  <si>
    <t>SUPPLIES-PR DISCRET. BUDGET</t>
  </si>
  <si>
    <t>INSTRUCTIONAL SOFTWARE</t>
  </si>
  <si>
    <t>10.1110.500</t>
  </si>
  <si>
    <t>10.1110.690</t>
  </si>
  <si>
    <t>OTHER  (INSERVICE/SIP MEALS/OTHER FEES)</t>
  </si>
  <si>
    <t>10.1200.110</t>
  </si>
  <si>
    <t>SPECIAL ED SALARIES</t>
  </si>
  <si>
    <t>10.1200.115</t>
  </si>
  <si>
    <t>SP EDUCATION AIDES</t>
  </si>
  <si>
    <t>IDEA SP EDUCATION AIDES</t>
  </si>
  <si>
    <t>10.1200.211</t>
  </si>
  <si>
    <t>SPEC ED TRS</t>
  </si>
  <si>
    <t>10.1200.220</t>
  </si>
  <si>
    <t>SPEC ED THIS</t>
  </si>
  <si>
    <t>10.1200.221</t>
  </si>
  <si>
    <t>SPED LIFE</t>
  </si>
  <si>
    <t>10.1200.222</t>
  </si>
  <si>
    <t>SPEC ED GROUP HEALTH</t>
  </si>
  <si>
    <t>10.1200.410</t>
  </si>
  <si>
    <t>SPECIAL EDUCATION-SUPPLY</t>
  </si>
  <si>
    <t>SPECIAL EDUCATION SOFTWARE</t>
  </si>
  <si>
    <t>10.1220.300</t>
  </si>
  <si>
    <t>Special Education Purchased Service</t>
  </si>
  <si>
    <t>10.1250.110</t>
  </si>
  <si>
    <t>RtI TEACHER SALARY</t>
  </si>
  <si>
    <t>10.1250.115</t>
  </si>
  <si>
    <t>RtI Aide TITLE I</t>
  </si>
  <si>
    <t>10.1250.211</t>
  </si>
  <si>
    <t>RtI TRS</t>
  </si>
  <si>
    <t>10.1250.220</t>
  </si>
  <si>
    <t>RtI THIS</t>
  </si>
  <si>
    <t>10.1250.221</t>
  </si>
  <si>
    <t>LIFE INSURANCE</t>
  </si>
  <si>
    <t>10.1250.222</t>
  </si>
  <si>
    <t>GROUP INS/CILB</t>
  </si>
  <si>
    <t>10.1250.319</t>
  </si>
  <si>
    <t>CHROME LICENSES TITLE I</t>
  </si>
  <si>
    <t>10.1250.410</t>
  </si>
  <si>
    <t>RTI SUPPLIES LOCAL FUNDS</t>
  </si>
  <si>
    <t>TITLE I SUPPLIES</t>
  </si>
  <si>
    <t>10.1500.110</t>
  </si>
  <si>
    <t>COACH-CHEER.SPON.SALARIE</t>
  </si>
  <si>
    <t>10.1500.111</t>
  </si>
  <si>
    <t>ASST ATHLETIC DIRECTOR SALARY</t>
  </si>
  <si>
    <t>10.1500.112</t>
  </si>
  <si>
    <t>10.1500.114</t>
  </si>
  <si>
    <t>YEARBOOK SPONSOR</t>
  </si>
  <si>
    <t>10.1500.115</t>
  </si>
  <si>
    <t>10.1500.116</t>
  </si>
  <si>
    <t>ATHLETIC SUPERVISON ETC</t>
  </si>
  <si>
    <t>10.1500.130</t>
  </si>
  <si>
    <t>NJHS</t>
  </si>
  <si>
    <t>10.1500.140</t>
  </si>
  <si>
    <t>SPEECH COACH</t>
  </si>
  <si>
    <t>10.1500.150</t>
  </si>
  <si>
    <t>SCHOLASTIC COACH</t>
  </si>
  <si>
    <t>10.1500.160</t>
  </si>
  <si>
    <t>CHESS COACH</t>
  </si>
  <si>
    <t>10.1500.180</t>
  </si>
  <si>
    <t>SCIENCE CLUB</t>
  </si>
  <si>
    <t>10.1500.185</t>
  </si>
  <si>
    <t>SPELLING BEE SPONSOR</t>
  </si>
  <si>
    <t>10.1500.190</t>
  </si>
  <si>
    <t>YOUNG AUTHORS</t>
  </si>
  <si>
    <t>10.1500.191</t>
  </si>
  <si>
    <t>STUDENT COUNCIL</t>
  </si>
  <si>
    <t>10.1500.211</t>
  </si>
  <si>
    <t>COACHING TRS</t>
  </si>
  <si>
    <t>10.1500.220</t>
  </si>
  <si>
    <t>COACHING THIS</t>
  </si>
  <si>
    <t>10.1500.300</t>
  </si>
  <si>
    <t>ATHLETICS PURCHASED SERVICE</t>
  </si>
  <si>
    <t>10.1500.310</t>
  </si>
  <si>
    <t>ATH.COACH/OFFICIALS</t>
  </si>
  <si>
    <t>10.1500.320</t>
  </si>
  <si>
    <t>ATHLETIC WORKERS</t>
  </si>
  <si>
    <t>10.1500.332</t>
  </si>
  <si>
    <t>INTERSCHOLASTIC TRAVEL/MEAL EXPENSES</t>
  </si>
  <si>
    <t>10.1500.400</t>
  </si>
  <si>
    <t>ATHLETIC SUPPLIES-MATER.</t>
  </si>
  <si>
    <t>10.1500.401</t>
  </si>
  <si>
    <t>ATHLETIC/ACTIVITIES AWRD</t>
  </si>
  <si>
    <t>10.1500.600</t>
  </si>
  <si>
    <t>ATHLETIC DUES &amp; OTHER</t>
  </si>
  <si>
    <t>10.1650.110</t>
  </si>
  <si>
    <t>CHALLENGE SALARIES</t>
  </si>
  <si>
    <t>10.1650.211</t>
  </si>
  <si>
    <t>CHALLENGE TRS</t>
  </si>
  <si>
    <t>10.1650.220</t>
  </si>
  <si>
    <t>CHALLENGE THIS</t>
  </si>
  <si>
    <t>10.1912.670</t>
  </si>
  <si>
    <t>SP. ED. PROGRAM-PRIVATE TUITION</t>
  </si>
  <si>
    <t>10.1999.600</t>
  </si>
  <si>
    <t>STUDENT ACTIVITY FUND EXPENDITURES</t>
  </si>
  <si>
    <t>10.2113.110</t>
  </si>
  <si>
    <t>SOCIAL WORKER SALARY</t>
  </si>
  <si>
    <t>10.2113.211</t>
  </si>
  <si>
    <t>SOCIAL WORKER TRS</t>
  </si>
  <si>
    <t>10.2113.220</t>
  </si>
  <si>
    <t>SOCIAL WORKER THIS</t>
  </si>
  <si>
    <t>10.2113.221</t>
  </si>
  <si>
    <t>SOCIAL WORKER LIFE INS</t>
  </si>
  <si>
    <t>10.2113.222</t>
  </si>
  <si>
    <t>SOCIAL WORKER HEALTH</t>
  </si>
  <si>
    <t>10.2113.410</t>
  </si>
  <si>
    <t>SOCIAL WORKER SUPPLIES</t>
  </si>
  <si>
    <t>SOCIAL WORKER SOFTWARE</t>
  </si>
  <si>
    <t>10.2134.110</t>
  </si>
  <si>
    <t>SCHOOL NURSE</t>
  </si>
  <si>
    <t>SCHOOL NURSE-REAP</t>
  </si>
  <si>
    <t>10.2134.400</t>
  </si>
  <si>
    <t>SCHOOL NURSE SUPPLIES</t>
  </si>
  <si>
    <t>10.2134.600</t>
  </si>
  <si>
    <t>SCHOOL NURSE DUES &amp; OTHER</t>
  </si>
  <si>
    <t>10.2190.110</t>
  </si>
  <si>
    <t>OTHER SUPPORT SERV SUPERVISION</t>
  </si>
  <si>
    <t>10.2190.211</t>
  </si>
  <si>
    <t>OTHER SUPPORT SERV SUPERVISION TRS</t>
  </si>
  <si>
    <t>10.2190.220</t>
  </si>
  <si>
    <t>OTHER SUPPORT SERV SUPERVISION THIS</t>
  </si>
  <si>
    <t>10.2190.300</t>
  </si>
  <si>
    <t>OTHER SUPP0RT SERVICES</t>
  </si>
  <si>
    <t>10.2190.400</t>
  </si>
  <si>
    <t>ACADEMIC/OTHER AWARDS</t>
  </si>
  <si>
    <t>10.2210.120</t>
  </si>
  <si>
    <t>PROF DEVELOPMENT SUB/ETC</t>
  </si>
  <si>
    <t>10.2210.211</t>
  </si>
  <si>
    <t>PROF DEVELOPMENT TRS</t>
  </si>
  <si>
    <t>10.2210.220</t>
  </si>
  <si>
    <t>PROF DEVELOPMENT THIS</t>
  </si>
  <si>
    <t>10.2210.230</t>
  </si>
  <si>
    <t>DISTRICT PD. TUITION</t>
  </si>
  <si>
    <t>TITLE II TUITION PROF DEV TUITION</t>
  </si>
  <si>
    <t>10.2210.300</t>
  </si>
  <si>
    <t>PROF DEVELOPMENT</t>
  </si>
  <si>
    <t>10.2212.110</t>
  </si>
  <si>
    <t>CURRICULUM COOD.</t>
  </si>
  <si>
    <t>10.2212.111</t>
  </si>
  <si>
    <t>CURRICULUM HOURLY ETC</t>
  </si>
  <si>
    <t>10.2212.211</t>
  </si>
  <si>
    <t>CURRICULUM COOD TRS</t>
  </si>
  <si>
    <t>10.2212.220</t>
  </si>
  <si>
    <t>CURRICULUM COOD THIS</t>
  </si>
  <si>
    <t>10.2310.300</t>
  </si>
  <si>
    <t>BOARD PURCHASED SERVICE</t>
  </si>
  <si>
    <t>10.2310.305</t>
  </si>
  <si>
    <t>AUDIT SERVICES</t>
  </si>
  <si>
    <t>10.2310.318</t>
  </si>
  <si>
    <t>LEGAL SERVICE</t>
  </si>
  <si>
    <t>10.2310.332</t>
  </si>
  <si>
    <t>BOARD TRAVEL RELATED</t>
  </si>
  <si>
    <t>10.2310.350</t>
  </si>
  <si>
    <t>ADS</t>
  </si>
  <si>
    <t>10.2310.380</t>
  </si>
  <si>
    <t>INSURANCE OTHER THAN EMP BENEFITS</t>
  </si>
  <si>
    <t>10.2310.400</t>
  </si>
  <si>
    <t>BOARD SUPPLIES &amp; MATER.</t>
  </si>
  <si>
    <t>10.2310.600</t>
  </si>
  <si>
    <t>BOARD DUES AND OTHER</t>
  </si>
  <si>
    <t>10.2313.110</t>
  </si>
  <si>
    <t>TREAS.SALARY-BD.OF EDUC.</t>
  </si>
  <si>
    <t>10.2313.380</t>
  </si>
  <si>
    <t>INSURANCE-TREAS. BOND</t>
  </si>
  <si>
    <t>10.2320.110</t>
  </si>
  <si>
    <t>SUPERINTENDENT'S SALARY</t>
  </si>
  <si>
    <t>10.2320.211</t>
  </si>
  <si>
    <t>SUPT. PENSION</t>
  </si>
  <si>
    <t>10.2320.220</t>
  </si>
  <si>
    <t>SUPT THIS</t>
  </si>
  <si>
    <t>10.2320.221</t>
  </si>
  <si>
    <t>SUPT LIFE INS</t>
  </si>
  <si>
    <t>10.2320.222</t>
  </si>
  <si>
    <t>GROUP INSURANCE</t>
  </si>
  <si>
    <t>10.2320.300</t>
  </si>
  <si>
    <t>ADMIN PURCHASED SERV</t>
  </si>
  <si>
    <t>10.2320.332</t>
  </si>
  <si>
    <t>TRAVEL</t>
  </si>
  <si>
    <t>10.2320.340</t>
  </si>
  <si>
    <t>ADMIN COMMUNICATIONS</t>
  </si>
  <si>
    <t>10.2320.400</t>
  </si>
  <si>
    <t>OFFICE SUPPLIES</t>
  </si>
  <si>
    <t>ADMIN SOFTWARE</t>
  </si>
  <si>
    <t>10.2320.600</t>
  </si>
  <si>
    <t>ADMINISTRATIVE OTHER</t>
  </si>
  <si>
    <t>10.2321.110</t>
  </si>
  <si>
    <t>SECRETARY SALARY</t>
  </si>
  <si>
    <t>10.2321.221</t>
  </si>
  <si>
    <t>SECRETARY LIFE INS</t>
  </si>
  <si>
    <t>10.2321.222</t>
  </si>
  <si>
    <t>SECRETARY GROUP HLTH/ANNUITY</t>
  </si>
  <si>
    <t>10.2410.110</t>
  </si>
  <si>
    <t>PRINCIPAL SERVICES</t>
  </si>
  <si>
    <t>10.2410.112</t>
  </si>
  <si>
    <t>PRINC. SECRETARY SALARY</t>
  </si>
  <si>
    <t>10.2410.211</t>
  </si>
  <si>
    <t>PRINCIPAL PENSION</t>
  </si>
  <si>
    <t>10.2410.220</t>
  </si>
  <si>
    <t>PRINCIPAL THIS</t>
  </si>
  <si>
    <t>10.2410.221</t>
  </si>
  <si>
    <t>OFFICE OF PRIN LIFEINSURANCE</t>
  </si>
  <si>
    <t>10.2410.222</t>
  </si>
  <si>
    <t>OFFICE OF PRIN HLTHINSURANCE/ANN</t>
  </si>
  <si>
    <t>10.2410.332</t>
  </si>
  <si>
    <t>OFFICE OF PRIN TRAVEL</t>
  </si>
  <si>
    <t>10.2410.640</t>
  </si>
  <si>
    <t>OFFICE OF PRINCIPAL DUES &amp; FEES</t>
  </si>
  <si>
    <t>10.2520.110</t>
  </si>
  <si>
    <t>BOOKKEEPER'S SALARY</t>
  </si>
  <si>
    <t>10.2520.221</t>
  </si>
  <si>
    <t>10.2520.222</t>
  </si>
  <si>
    <t>GROUP HEALTH INS</t>
  </si>
  <si>
    <t>10.2520.300</t>
  </si>
  <si>
    <t>SERVICE &amp; TRANSFER CHGS.</t>
  </si>
  <si>
    <t>PROF TECH SERVICES</t>
  </si>
  <si>
    <t>10.2520.332</t>
  </si>
  <si>
    <t>10.2520.400</t>
  </si>
  <si>
    <t>FISCAL SUPPLIES</t>
  </si>
  <si>
    <t>10.2540.340</t>
  </si>
  <si>
    <t>TELEPHONE</t>
  </si>
  <si>
    <t>10.2540.465</t>
  </si>
  <si>
    <t>HEATING</t>
  </si>
  <si>
    <t>10.2540.466</t>
  </si>
  <si>
    <t>ELECTRICAL - CILCO</t>
  </si>
  <si>
    <t>10.2560.110</t>
  </si>
  <si>
    <t>CAFETERIA SALARIES</t>
  </si>
  <si>
    <t>10.2560.221</t>
  </si>
  <si>
    <t>CAFETERIA LIFE INS</t>
  </si>
  <si>
    <t>10.2560.222</t>
  </si>
  <si>
    <t>CAFETERIA GROUP HLTH INS</t>
  </si>
  <si>
    <t>10.2560.300</t>
  </si>
  <si>
    <t>CAFETERIA PURCHASED SERV</t>
  </si>
  <si>
    <t>10.2560.410</t>
  </si>
  <si>
    <t>CAFETERIA SUPPLIES</t>
  </si>
  <si>
    <t>10.2900.410</t>
  </si>
  <si>
    <t>10.3000.400</t>
  </si>
  <si>
    <t>10.4120.300</t>
  </si>
  <si>
    <t>PURCH SERV-OTHER GOV'T - SpEd</t>
  </si>
  <si>
    <t>10.4120.310</t>
  </si>
  <si>
    <t>PURCH PROF SERV OTHER GOVT - SPED</t>
  </si>
  <si>
    <t>10.4120.312</t>
  </si>
  <si>
    <t>10.4220.670</t>
  </si>
  <si>
    <t>SPECIAL ED PROG-TUITION (IN-STATE)</t>
  </si>
  <si>
    <t>EDUCATION EXPENSES</t>
  </si>
  <si>
    <t>20.2540.110</t>
  </si>
  <si>
    <t xml:space="preserve"> CUSTODIAL/MAINTENANCE SALARIES</t>
  </si>
  <si>
    <t>20.2540.221</t>
  </si>
  <si>
    <t>20.2540.222</t>
  </si>
  <si>
    <t>GROUP HEALTH INSURANCE</t>
  </si>
  <si>
    <t>20.2540.320</t>
  </si>
  <si>
    <t>20.2540.321</t>
  </si>
  <si>
    <t>GARBAGE/EXTERMINATING SERVICES</t>
  </si>
  <si>
    <t>20.2540.332</t>
  </si>
  <si>
    <t>CUSTODIAL TRAVEL</t>
  </si>
  <si>
    <t>20.2540.400</t>
  </si>
  <si>
    <t>CUSTODIAL SUPPLIES</t>
  </si>
  <si>
    <t>20.2540.410</t>
  </si>
  <si>
    <t>MAINTENANCE SUPPLIES</t>
  </si>
  <si>
    <t>20.2540.464</t>
  </si>
  <si>
    <t>GAS AND OIL</t>
  </si>
  <si>
    <t>20.2540.500</t>
  </si>
  <si>
    <t>CAPITAL OUTLAY</t>
  </si>
  <si>
    <t>BUILDING EXPENSES</t>
  </si>
  <si>
    <t>30.5200.600</t>
  </si>
  <si>
    <t>INTEREST ON BONDS</t>
  </si>
  <si>
    <t>30.5300.610</t>
  </si>
  <si>
    <t>BOND PRINCIPLE RETIRED</t>
  </si>
  <si>
    <t>30.5400.300</t>
  </si>
  <si>
    <t>Debt Service Fees</t>
  </si>
  <si>
    <t xml:space="preserve">DEBT SERVICES </t>
  </si>
  <si>
    <t>40.2559.331</t>
  </si>
  <si>
    <t>PARENTAL TRANSPORT SPED</t>
  </si>
  <si>
    <t>40.4110.300</t>
  </si>
  <si>
    <t>40.4110.331</t>
  </si>
  <si>
    <t>40.4110.339</t>
  </si>
  <si>
    <t>40.4120.300</t>
  </si>
  <si>
    <t>TRANSPORTATION EXPENSES</t>
  </si>
  <si>
    <t>50.1110.212</t>
  </si>
  <si>
    <t>TEACHER'S AIDE</t>
  </si>
  <si>
    <t>50.1200.212</t>
  </si>
  <si>
    <t>SPED TEACHER AIDE IMRF</t>
  </si>
  <si>
    <t>50.1250.212</t>
  </si>
  <si>
    <t>RtI Aide IMRF TITLE I</t>
  </si>
  <si>
    <t>50.1500.212</t>
  </si>
  <si>
    <t>COACHES-IMRF</t>
  </si>
  <si>
    <t>50.2134.212</t>
  </si>
  <si>
    <t>NURSE IMRF</t>
  </si>
  <si>
    <t>50.2190.212</t>
  </si>
  <si>
    <t>OTHER SUPP SVS PUPIL SUPER IMRF</t>
  </si>
  <si>
    <t>50.2321.212</t>
  </si>
  <si>
    <t>SECRETARY IMRF</t>
  </si>
  <si>
    <t>50.2410.212</t>
  </si>
  <si>
    <t>PRINC. SECRETARY IMRF</t>
  </si>
  <si>
    <t>50.2520.212</t>
  </si>
  <si>
    <t>BOOKKEEPER   IMRF</t>
  </si>
  <si>
    <t>50.2540.212</t>
  </si>
  <si>
    <t>OPERATION OF PLANT-CUST.</t>
  </si>
  <si>
    <t>50.2560.212</t>
  </si>
  <si>
    <t>FOOD SERVICES</t>
  </si>
  <si>
    <t>IMRF EXPENSES</t>
  </si>
  <si>
    <t>51.1110.213</t>
  </si>
  <si>
    <t>TEACHER AIDE FICA</t>
  </si>
  <si>
    <t>51.1110.214</t>
  </si>
  <si>
    <t>TEACHER'S MEDICARE</t>
  </si>
  <si>
    <t>51.1200.213</t>
  </si>
  <si>
    <t>SPED TEACHERS AIDE FICA</t>
  </si>
  <si>
    <t>51.1200.214</t>
  </si>
  <si>
    <t>SP ED MEDICARE</t>
  </si>
  <si>
    <t>51.1250.213</t>
  </si>
  <si>
    <t>RtI Aide FICA TITLE I</t>
  </si>
  <si>
    <t>51.1250.214</t>
  </si>
  <si>
    <t>RtI TEACHER MEDICARE</t>
  </si>
  <si>
    <t>51.1500.213</t>
  </si>
  <si>
    <t xml:space="preserve">COACHING FICA </t>
  </si>
  <si>
    <t>51.1500.214</t>
  </si>
  <si>
    <t>COACHING MEDICARE</t>
  </si>
  <si>
    <t>51.1650.214</t>
  </si>
  <si>
    <t>CHALLENGE MEDICARE</t>
  </si>
  <si>
    <t>51.2113.214</t>
  </si>
  <si>
    <t>SOCIAL WORKER MEDICARE</t>
  </si>
  <si>
    <t>51.2134.213</t>
  </si>
  <si>
    <t>NURSE FICA</t>
  </si>
  <si>
    <t>51.2190.213</t>
  </si>
  <si>
    <t>OTHER SUPP SERV SUPER FICA</t>
  </si>
  <si>
    <t>51.2190.214</t>
  </si>
  <si>
    <t>OTHER SUPP SERV SUPER MEDICARE</t>
  </si>
  <si>
    <t>51.2210.214</t>
  </si>
  <si>
    <t>PROF DEVELOPMENT MEDICARE</t>
  </si>
  <si>
    <t>51.2212.214</t>
  </si>
  <si>
    <t>CURRICULUM COOD MED.</t>
  </si>
  <si>
    <t>51.2313.213</t>
  </si>
  <si>
    <t>TREAS FICA</t>
  </si>
  <si>
    <t>51.2320.214</t>
  </si>
  <si>
    <t>SUPT'S MED</t>
  </si>
  <si>
    <t>51.2321.213</t>
  </si>
  <si>
    <t>SUPT SEC FICA</t>
  </si>
  <si>
    <t>51.2410.213</t>
  </si>
  <si>
    <t>PRINC SECRETARY FICA</t>
  </si>
  <si>
    <t>51.2410.214</t>
  </si>
  <si>
    <t>PRINCIPAL MEDICARE</t>
  </si>
  <si>
    <t>51.2520.213</t>
  </si>
  <si>
    <t>BOOKKEEPER FICA</t>
  </si>
  <si>
    <t>51.2540.213</t>
  </si>
  <si>
    <t>BUILDING FICA</t>
  </si>
  <si>
    <t>51.2560.213</t>
  </si>
  <si>
    <t>CAFETERIA FICA</t>
  </si>
  <si>
    <t>FICA /MEDICARE EXPENSES</t>
  </si>
  <si>
    <t>60.2530.500</t>
  </si>
  <si>
    <t>FACILITIES ACQUISITION &amp; CONS PROJECT</t>
  </si>
  <si>
    <t>CAPITAL OUTLAY EXPENSES</t>
  </si>
  <si>
    <t>70.8110.000</t>
  </si>
  <si>
    <t>ABATE WORKING CASH FUND</t>
  </si>
  <si>
    <t>70.8180.710</t>
  </si>
  <si>
    <t>PERM TR OF WORKING CASH</t>
  </si>
  <si>
    <t>WORKING CASH EXPENSES</t>
  </si>
  <si>
    <t>90.2530.300</t>
  </si>
  <si>
    <t>L.S.-PURCH SERV ACQ/CONs Amend #24</t>
  </si>
  <si>
    <t>90.2540.300</t>
  </si>
  <si>
    <t>L.S. PUR SERV MAINT amend #22</t>
  </si>
  <si>
    <t>HLS EXPENSES</t>
  </si>
  <si>
    <t xml:space="preserve">EXPENSES Total </t>
  </si>
  <si>
    <t>CONCESSION COOD/SUPERVISOR</t>
  </si>
  <si>
    <t>BAND/CHORUS DIRECTOR SALARY</t>
  </si>
  <si>
    <t>EBF</t>
  </si>
  <si>
    <t>10.4400.00</t>
  </si>
  <si>
    <t>TITLE IV</t>
  </si>
  <si>
    <t>NEGLECTED/DELINQUENT SUP TITLE I</t>
  </si>
  <si>
    <t>COMMUNITY SERVICES TITLE I</t>
  </si>
  <si>
    <t>TMCSEA +  PROF DEVELOPMENT IDEA</t>
  </si>
  <si>
    <t>Admin Costs</t>
  </si>
  <si>
    <t>Budgeted</t>
  </si>
  <si>
    <t>GOVT ENTITY REGULAR TRANSPORTATION</t>
  </si>
  <si>
    <t>GOVT ENTITY ATHLETIC TRIPS</t>
  </si>
  <si>
    <t>GOVT ENTITY FIELD TRIPS</t>
  </si>
  <si>
    <t>GOVT ENTITY SPECIAL EDUCATION</t>
  </si>
  <si>
    <t>10.2134.332</t>
  </si>
  <si>
    <t>SCHOOL NURSE TRAVEL</t>
  </si>
  <si>
    <t>TITLE I FICA/MEDICARE</t>
  </si>
  <si>
    <t>10.2150.300.1</t>
  </si>
  <si>
    <t>SPEECH PURCHASED SERVICE</t>
  </si>
  <si>
    <t>OTHER PAYMENTS TO IN-STATE GOVT UNITS</t>
  </si>
  <si>
    <t>10.3120.00</t>
  </si>
  <si>
    <t>SP ED ORPHANAGE-INDIV</t>
  </si>
  <si>
    <t>40.8130.00</t>
  </si>
  <si>
    <t>Transfer Among Funds</t>
  </si>
  <si>
    <t>20.7130.00</t>
  </si>
  <si>
    <t>Fund Balance Transfers Pledged to Pay for Capital Projects</t>
  </si>
  <si>
    <t>60.7800.00</t>
  </si>
  <si>
    <t>10.1110.314</t>
  </si>
  <si>
    <t>10.1200.314</t>
  </si>
  <si>
    <t>10.2113.314</t>
  </si>
  <si>
    <t>10.2320.311</t>
  </si>
  <si>
    <t>10.8840.00</t>
  </si>
  <si>
    <t>10.1110.111</t>
  </si>
  <si>
    <t>TUTORING SALARIES</t>
  </si>
  <si>
    <t>10.4190.300</t>
  </si>
  <si>
    <t>EQUIPMENT - LEASE</t>
  </si>
  <si>
    <t>10.2520.310</t>
  </si>
  <si>
    <t>REVENUE RECAPTURE LEVY</t>
  </si>
  <si>
    <t>PURCHASED SERVICES (MAINT)</t>
  </si>
  <si>
    <t>WORKING BUDGET</t>
  </si>
  <si>
    <t>60.1510.00</t>
  </si>
  <si>
    <t>INTEREST EARNED</t>
  </si>
  <si>
    <t>10.1500.314</t>
  </si>
  <si>
    <t>ATHLETIC DIRECTOR SOFTWARE</t>
  </si>
  <si>
    <t>10.1960.00</t>
  </si>
  <si>
    <t>PAYMENTS FROM TIF DISTRICTS</t>
  </si>
  <si>
    <t>20.1960.00</t>
  </si>
  <si>
    <t>30.1960.00</t>
  </si>
  <si>
    <t>40.1960.00</t>
  </si>
  <si>
    <t>50.1960.00</t>
  </si>
  <si>
    <t>51.1960.00</t>
  </si>
  <si>
    <t>70.1960.00</t>
  </si>
  <si>
    <t>90.1960.00</t>
  </si>
  <si>
    <t>10.2540.500</t>
  </si>
  <si>
    <t>BUILDING CAPITAL OUTLAY</t>
  </si>
  <si>
    <t>EST. 6/30/2026</t>
  </si>
  <si>
    <t>10.1110.420</t>
  </si>
  <si>
    <t>TEXTBOOKS</t>
  </si>
  <si>
    <t>10.2540.410</t>
  </si>
  <si>
    <t>BUILDING SUPPLIES</t>
  </si>
  <si>
    <t>40.2550.339</t>
  </si>
  <si>
    <t>PRIVATE CONTRACT FIELD TRIP</t>
  </si>
  <si>
    <t>10.3999.00.LP</t>
  </si>
  <si>
    <t>LP</t>
  </si>
  <si>
    <t>DISTRICT LITERACY PLAN IMPLEMENTATION GRANT</t>
  </si>
  <si>
    <t>10.1110.410.1.3990LP</t>
  </si>
  <si>
    <t>40.4600.00</t>
  </si>
  <si>
    <t>GOVT ENTITY SPED IDEA PRE-K</t>
  </si>
  <si>
    <t>FY26 Beg Bal</t>
  </si>
  <si>
    <t>SA Beg $19771.30</t>
  </si>
  <si>
    <t>10.4110.310</t>
  </si>
  <si>
    <t>PURCH SERV-OTHER GOV'T - RegEd</t>
  </si>
  <si>
    <t>SCHOOL NURSE-TITLE I</t>
  </si>
  <si>
    <t>Capital Outlay-TITLE I</t>
  </si>
  <si>
    <t>40.4120.300.30.4600</t>
  </si>
  <si>
    <t>PROF DEVELOPMENT Supplies</t>
  </si>
  <si>
    <t>10.2210.400</t>
  </si>
  <si>
    <t>10.1200.121</t>
  </si>
  <si>
    <t>SUB SPED AIDES</t>
  </si>
  <si>
    <t>10.2560.332</t>
  </si>
  <si>
    <t>CAFETERIA TRAVEL</t>
  </si>
  <si>
    <t>FY26 Original</t>
  </si>
  <si>
    <t>FY26 ORIGINAL</t>
  </si>
  <si>
    <t>ESTMax:$243653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</si>
</sst>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0.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7.9"/>
      <color indexed="8"/>
      <name val="Courier New"/>
      <family val="3"/>
    </font>
    <font>
      <sz val="10"/>
      <color indexed="8"/>
      <name val="MS Sans Serif"/>
      <family val="2"/>
    </font>
    <font>
      <b/>
      <sz val="10"/>
      <color indexed="8"/>
      <name val="MS Sans Serif"/>
      <family val="2"/>
    </font>
    <font>
      <sz val="7.9"/>
      <color indexed="8"/>
      <name val="Courier New"/>
      <family val="3"/>
    </font>
    <font>
      <sz val="9.9499999999999993"/>
      <color indexed="8"/>
      <name val="Arial"/>
      <family val="2"/>
    </font>
    <font>
      <b/>
      <sz val="7.9"/>
      <color indexed="8"/>
      <name val="Courier New"/>
      <family val="3"/>
    </font>
    <font>
      <sz val="8"/>
      <color indexed="8"/>
      <name val="Courier New"/>
      <family val="3"/>
    </font>
    <font>
      <b/>
      <sz val="10"/>
      <name val="MS Sans Serif"/>
      <family val="2"/>
    </font>
    <font>
      <b/>
      <sz val="7.9"/>
      <name val="Courier New"/>
      <family val="3"/>
    </font>
    <font>
      <b/>
      <sz val="10"/>
      <name val="MS Sans Serif"/>
    </font>
    <font>
      <b/>
      <sz val="7.9"/>
      <color indexed="8"/>
      <name val="Arial"/>
      <family val="2"/>
    </font>
    <font>
      <b/>
      <sz val="10"/>
      <color indexed="8"/>
      <name val="MS Sans Serif"/>
    </font>
    <font>
      <b/>
      <sz val="10"/>
      <color indexed="8"/>
      <name val="Calibri"/>
      <family val="2"/>
    </font>
    <font>
      <b/>
      <sz val="8"/>
      <name val="Courier New"/>
      <family val="3"/>
    </font>
    <font>
      <sz val="8"/>
      <color theme="1"/>
      <name val="Calibri"/>
      <family val="2"/>
      <scheme val="minor"/>
    </font>
    <font>
      <b/>
      <sz val="8"/>
      <color indexed="8"/>
      <name val="MS Sans Serif"/>
      <family val="2"/>
    </font>
    <font>
      <sz val="8"/>
      <name val="Calibri"/>
      <family val="2"/>
      <scheme val="minor"/>
    </font>
    <font>
      <sz val="10"/>
      <name val="MS Sans Serif"/>
      <family val="2"/>
    </font>
    <font>
      <sz val="9"/>
      <color indexed="8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ck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0"/>
  </cellStyleXfs>
  <cellXfs count="93">
    <xf numFmtId="0" fontId="0" fillId="0" borderId="0" xfId="0"/>
    <xf numFmtId="0" fontId="0" fillId="2" borderId="0" xfId="0" applyFill="1"/>
    <xf numFmtId="0" fontId="4" fillId="2" borderId="1" xfId="0" applyFont="1" applyFill="1" applyBorder="1"/>
    <xf numFmtId="0" fontId="4" fillId="2" borderId="2" xfId="0" applyFont="1" applyFill="1" applyBorder="1"/>
    <xf numFmtId="0" fontId="4" fillId="2" borderId="0" xfId="0" applyFont="1" applyFill="1"/>
    <xf numFmtId="164" fontId="0" fillId="2" borderId="0" xfId="0" applyNumberFormat="1" applyFill="1"/>
    <xf numFmtId="0" fontId="4" fillId="2" borderId="4" xfId="0" applyFont="1" applyFill="1" applyBorder="1"/>
    <xf numFmtId="44" fontId="0" fillId="2" borderId="0" xfId="0" applyNumberFormat="1" applyFill="1"/>
    <xf numFmtId="44" fontId="6" fillId="3" borderId="0" xfId="2" applyNumberFormat="1" applyFont="1" applyFill="1" applyAlignment="1">
      <alignment horizontal="left" vertical="center"/>
    </xf>
    <xf numFmtId="164" fontId="0" fillId="2" borderId="3" xfId="0" applyNumberFormat="1" applyFill="1" applyBorder="1"/>
    <xf numFmtId="164" fontId="0" fillId="2" borderId="4" xfId="0" applyNumberFormat="1" applyFill="1" applyBorder="1"/>
    <xf numFmtId="0" fontId="0" fillId="2" borderId="7" xfId="0" applyFill="1" applyBorder="1"/>
    <xf numFmtId="164" fontId="0" fillId="2" borderId="7" xfId="0" applyNumberFormat="1" applyFill="1" applyBorder="1"/>
    <xf numFmtId="164" fontId="0" fillId="2" borderId="9" xfId="0" applyNumberFormat="1" applyFill="1" applyBorder="1"/>
    <xf numFmtId="164" fontId="4" fillId="2" borderId="0" xfId="0" applyNumberFormat="1" applyFont="1" applyFill="1"/>
    <xf numFmtId="0" fontId="6" fillId="3" borderId="0" xfId="0" applyFont="1" applyFill="1" applyAlignment="1">
      <alignment horizontal="left" vertical="center"/>
    </xf>
    <xf numFmtId="9" fontId="6" fillId="3" borderId="0" xfId="2" applyFont="1" applyFill="1" applyAlignment="1">
      <alignment horizontal="left" vertical="center"/>
    </xf>
    <xf numFmtId="0" fontId="5" fillId="2" borderId="0" xfId="0" applyFont="1" applyFill="1"/>
    <xf numFmtId="44" fontId="8" fillId="3" borderId="0" xfId="2" applyNumberFormat="1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9" fontId="8" fillId="3" borderId="0" xfId="2" applyFont="1" applyFill="1" applyAlignment="1">
      <alignment horizontal="left" vertical="center"/>
    </xf>
    <xf numFmtId="0" fontId="2" fillId="0" borderId="0" xfId="0" applyFont="1"/>
    <xf numFmtId="0" fontId="2" fillId="3" borderId="0" xfId="0" applyFont="1" applyFill="1"/>
    <xf numFmtId="164" fontId="2" fillId="2" borderId="0" xfId="0" applyNumberFormat="1" applyFont="1" applyFill="1"/>
    <xf numFmtId="44" fontId="2" fillId="2" borderId="0" xfId="0" applyNumberFormat="1" applyFont="1" applyFill="1"/>
    <xf numFmtId="164" fontId="14" fillId="2" borderId="5" xfId="0" applyNumberFormat="1" applyFont="1" applyFill="1" applyBorder="1"/>
    <xf numFmtId="44" fontId="7" fillId="2" borderId="3" xfId="1" applyFont="1" applyFill="1" applyBorder="1" applyAlignment="1">
      <alignment horizontal="right" vertical="center"/>
    </xf>
    <xf numFmtId="44" fontId="7" fillId="2" borderId="4" xfId="1" applyFont="1" applyFill="1" applyBorder="1" applyAlignment="1">
      <alignment horizontal="right" vertical="center"/>
    </xf>
    <xf numFmtId="0" fontId="0" fillId="4" borderId="12" xfId="0" applyFill="1" applyBorder="1"/>
    <xf numFmtId="0" fontId="0" fillId="4" borderId="13" xfId="0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0" fillId="4" borderId="15" xfId="0" applyFill="1" applyBorder="1" applyAlignment="1">
      <alignment horizontal="right"/>
    </xf>
    <xf numFmtId="44" fontId="0" fillId="4" borderId="0" xfId="0" applyNumberFormat="1" applyFill="1" applyBorder="1"/>
    <xf numFmtId="0" fontId="0" fillId="4" borderId="16" xfId="0" applyFill="1" applyBorder="1"/>
    <xf numFmtId="0" fontId="0" fillId="4" borderId="19" xfId="0" applyFill="1" applyBorder="1"/>
    <xf numFmtId="0" fontId="3" fillId="3" borderId="0" xfId="0" applyFont="1" applyFill="1" applyAlignment="1">
      <alignment vertical="center"/>
    </xf>
    <xf numFmtId="9" fontId="3" fillId="3" borderId="0" xfId="2" applyFont="1" applyFill="1" applyAlignment="1">
      <alignment vertical="center"/>
    </xf>
    <xf numFmtId="0" fontId="17" fillId="2" borderId="0" xfId="0" applyFont="1" applyFill="1"/>
    <xf numFmtId="44" fontId="0" fillId="4" borderId="18" xfId="0" applyNumberFormat="1" applyFill="1" applyBorder="1"/>
    <xf numFmtId="0" fontId="17" fillId="4" borderId="17" xfId="0" applyFont="1" applyFill="1" applyBorder="1" applyAlignment="1">
      <alignment horizontal="right"/>
    </xf>
    <xf numFmtId="0" fontId="0" fillId="3" borderId="0" xfId="0" applyFill="1"/>
    <xf numFmtId="49" fontId="19" fillId="0" borderId="20" xfId="0" applyNumberFormat="1" applyFont="1" applyFill="1" applyBorder="1" applyAlignment="1" applyProtection="1">
      <alignment horizontal="left" vertical="center" indent="1"/>
    </xf>
    <xf numFmtId="49" fontId="19" fillId="0" borderId="21" xfId="3" applyNumberFormat="1" applyFont="1" applyFill="1" applyBorder="1" applyAlignment="1" applyProtection="1">
      <alignment horizontal="left" vertical="center" wrapText="1" indent="1"/>
    </xf>
    <xf numFmtId="165" fontId="19" fillId="0" borderId="22" xfId="0" applyNumberFormat="1" applyFont="1" applyFill="1" applyBorder="1" applyAlignment="1" applyProtection="1">
      <alignment horizontal="left" vertical="center" wrapText="1" indent="1"/>
    </xf>
    <xf numFmtId="0" fontId="5" fillId="5" borderId="0" xfId="0" applyFont="1" applyFill="1" applyAlignment="1">
      <alignment horizontal="right"/>
    </xf>
    <xf numFmtId="164" fontId="4" fillId="5" borderId="8" xfId="0" applyNumberFormat="1" applyFont="1" applyFill="1" applyBorder="1"/>
    <xf numFmtId="0" fontId="4" fillId="5" borderId="0" xfId="0" applyFont="1" applyFill="1"/>
    <xf numFmtId="0" fontId="4" fillId="5" borderId="10" xfId="0" applyFont="1" applyFill="1" applyBorder="1"/>
    <xf numFmtId="164" fontId="4" fillId="5" borderId="11" xfId="0" applyNumberFormat="1" applyFont="1" applyFill="1" applyBorder="1"/>
    <xf numFmtId="44" fontId="0" fillId="3" borderId="0" xfId="0" applyNumberFormat="1" applyFill="1"/>
    <xf numFmtId="44" fontId="7" fillId="2" borderId="23" xfId="1" applyFont="1" applyFill="1" applyBorder="1" applyAlignment="1">
      <alignment horizontal="right" vertical="center"/>
    </xf>
    <xf numFmtId="0" fontId="4" fillId="3" borderId="0" xfId="0" applyFont="1" applyFill="1"/>
    <xf numFmtId="0" fontId="21" fillId="2" borderId="3" xfId="0" applyFont="1" applyFill="1" applyBorder="1" applyAlignment="1">
      <alignment horizontal="center"/>
    </xf>
    <xf numFmtId="14" fontId="5" fillId="3" borderId="0" xfId="0" applyNumberFormat="1" applyFont="1" applyFill="1" applyAlignment="1">
      <alignment horizontal="center" wrapText="1"/>
    </xf>
    <xf numFmtId="0" fontId="0" fillId="3" borderId="0" xfId="0" applyFill="1" applyAlignment="1">
      <alignment horizontal="center"/>
    </xf>
    <xf numFmtId="44" fontId="4" fillId="3" borderId="0" xfId="0" applyNumberFormat="1" applyFont="1" applyFill="1"/>
    <xf numFmtId="0" fontId="18" fillId="3" borderId="0" xfId="0" applyFont="1" applyFill="1" applyBorder="1" applyAlignment="1">
      <alignment horizontal="left" vertical="center" wrapText="1"/>
    </xf>
    <xf numFmtId="0" fontId="15" fillId="3" borderId="0" xfId="0" applyFont="1" applyFill="1" applyBorder="1"/>
    <xf numFmtId="0" fontId="0" fillId="3" borderId="0" xfId="0" applyFill="1" applyBorder="1"/>
    <xf numFmtId="0" fontId="4" fillId="3" borderId="0" xfId="0" applyFont="1" applyFill="1" applyBorder="1"/>
    <xf numFmtId="0" fontId="5" fillId="5" borderId="6" xfId="0" applyFont="1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6" fillId="0" borderId="0" xfId="0" applyFont="1" applyFill="1" applyAlignment="1">
      <alignment horizontal="left" vertical="center"/>
    </xf>
    <xf numFmtId="9" fontId="6" fillId="0" borderId="0" xfId="2" applyFont="1" applyFill="1" applyAlignment="1">
      <alignment horizontal="left" vertical="center"/>
    </xf>
    <xf numFmtId="44" fontId="6" fillId="0" borderId="0" xfId="2" applyNumberFormat="1" applyFont="1" applyFill="1" applyAlignment="1">
      <alignment horizontal="left" vertical="center"/>
    </xf>
    <xf numFmtId="1" fontId="6" fillId="0" borderId="0" xfId="2" applyNumberFormat="1" applyFont="1" applyFill="1" applyAlignment="1">
      <alignment horizontal="left" vertical="center"/>
    </xf>
    <xf numFmtId="0" fontId="6" fillId="0" borderId="0" xfId="2" applyNumberFormat="1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9" fontId="8" fillId="0" borderId="0" xfId="2" applyFont="1" applyFill="1" applyAlignment="1">
      <alignment horizontal="left" vertical="center"/>
    </xf>
    <xf numFmtId="44" fontId="8" fillId="0" borderId="0" xfId="2" applyNumberFormat="1" applyFont="1" applyFill="1" applyAlignment="1">
      <alignment horizontal="left" vertical="center"/>
    </xf>
    <xf numFmtId="0" fontId="2" fillId="0" borderId="0" xfId="0" applyFont="1" applyFill="1"/>
    <xf numFmtId="0" fontId="5" fillId="0" borderId="0" xfId="0" applyFont="1" applyFill="1"/>
    <xf numFmtId="9" fontId="13" fillId="0" borderId="0" xfId="2" applyFont="1" applyFill="1" applyAlignment="1">
      <alignment vertical="center"/>
    </xf>
    <xf numFmtId="44" fontId="8" fillId="0" borderId="0" xfId="2" applyNumberFormat="1" applyFont="1" applyFill="1" applyAlignment="1">
      <alignment horizontal="center" vertical="center"/>
    </xf>
    <xf numFmtId="0" fontId="6" fillId="0" borderId="12" xfId="0" applyFont="1" applyFill="1" applyBorder="1" applyAlignment="1">
      <alignment horizontal="left" vertical="center"/>
    </xf>
    <xf numFmtId="1" fontId="6" fillId="0" borderId="13" xfId="2" applyNumberFormat="1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/>
    </xf>
    <xf numFmtId="44" fontId="6" fillId="0" borderId="13" xfId="2" applyNumberFormat="1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left" vertical="center"/>
    </xf>
    <xf numFmtId="1" fontId="6" fillId="0" borderId="0" xfId="2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44" fontId="6" fillId="0" borderId="0" xfId="2" applyNumberFormat="1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/>
    </xf>
    <xf numFmtId="1" fontId="6" fillId="0" borderId="18" xfId="2" applyNumberFormat="1" applyFont="1" applyFill="1" applyBorder="1" applyAlignment="1">
      <alignment horizontal="left" vertical="center"/>
    </xf>
    <xf numFmtId="0" fontId="6" fillId="0" borderId="18" xfId="0" applyFont="1" applyFill="1" applyBorder="1" applyAlignment="1">
      <alignment horizontal="left" vertical="center"/>
    </xf>
    <xf numFmtId="44" fontId="6" fillId="0" borderId="18" xfId="2" applyNumberFormat="1" applyFont="1" applyFill="1" applyBorder="1" applyAlignment="1">
      <alignment horizontal="left" vertical="center"/>
    </xf>
    <xf numFmtId="1" fontId="8" fillId="0" borderId="0" xfId="2" applyNumberFormat="1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1" fontId="5" fillId="0" borderId="0" xfId="0" applyNumberFormat="1" applyFont="1" applyFill="1"/>
    <xf numFmtId="44" fontId="16" fillId="0" borderId="0" xfId="0" applyNumberFormat="1" applyFont="1" applyFill="1" applyAlignment="1">
      <alignment horizontal="left" vertical="center"/>
    </xf>
    <xf numFmtId="0" fontId="10" fillId="0" borderId="0" xfId="0" applyFont="1" applyFill="1"/>
    <xf numFmtId="0" fontId="11" fillId="0" borderId="0" xfId="0" applyFont="1" applyFill="1" applyAlignment="1">
      <alignment horizontal="left" vertical="center"/>
    </xf>
    <xf numFmtId="164" fontId="12" fillId="0" borderId="0" xfId="0" applyNumberFormat="1" applyFont="1" applyFill="1" applyAlignment="1">
      <alignment horizontal="left" vertical="center"/>
    </xf>
  </cellXfs>
  <cellStyles count="4">
    <cellStyle name="Currency" xfId="1" builtinId="4"/>
    <cellStyle name="Normal" xfId="0" builtinId="0"/>
    <cellStyle name="Normal_AFRPG7" xfId="3" xr:uid="{D292101F-B9AB-4930-AD14-F27CCA9A9D5E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9F09A-9CB6-4C8E-A526-F1E247CA332D}">
  <sheetPr>
    <pageSetUpPr fitToPage="1"/>
  </sheetPr>
  <dimension ref="A1:F47"/>
  <sheetViews>
    <sheetView zoomScaleNormal="100" workbookViewId="0">
      <selection activeCell="C31" sqref="C31"/>
    </sheetView>
  </sheetViews>
  <sheetFormatPr defaultRowHeight="15" x14ac:dyDescent="0.25"/>
  <cols>
    <col min="1" max="1" width="15.7109375" customWidth="1"/>
    <col min="2" max="2" width="14.5703125" customWidth="1"/>
    <col min="3" max="3" width="17.7109375" customWidth="1"/>
    <col min="4" max="5" width="15" customWidth="1"/>
    <col min="6" max="6" width="16" customWidth="1"/>
    <col min="8" max="8" width="15.7109375" customWidth="1"/>
    <col min="9" max="9" width="14.28515625" bestFit="1" customWidth="1"/>
    <col min="10" max="10" width="16.28515625" customWidth="1"/>
    <col min="11" max="11" width="23.28515625" customWidth="1"/>
    <col min="12" max="12" width="22.7109375" customWidth="1"/>
    <col min="17" max="44" width="0" hidden="1" customWidth="1"/>
  </cols>
  <sheetData>
    <row r="1" spans="1:6" x14ac:dyDescent="0.25">
      <c r="A1" s="1" t="s">
        <v>597</v>
      </c>
      <c r="B1" s="1"/>
      <c r="C1" s="1"/>
      <c r="D1" s="2"/>
      <c r="E1" s="3" t="s">
        <v>584</v>
      </c>
      <c r="F1" s="53"/>
    </row>
    <row r="2" spans="1:6" x14ac:dyDescent="0.25">
      <c r="A2" s="17" t="s">
        <v>6</v>
      </c>
      <c r="B2" s="23">
        <f>SUM(B3:B11)</f>
        <v>4431965</v>
      </c>
      <c r="C2" s="1"/>
      <c r="D2" s="52" t="s">
        <v>585</v>
      </c>
      <c r="E2" s="6" t="s">
        <v>7</v>
      </c>
      <c r="F2" s="54"/>
    </row>
    <row r="3" spans="1:6" x14ac:dyDescent="0.25">
      <c r="A3" s="1" t="s">
        <v>10</v>
      </c>
      <c r="B3" s="5">
        <f>'FY2026 Revenue'!D35</f>
        <v>3417469</v>
      </c>
      <c r="C3" s="4" t="s">
        <v>10</v>
      </c>
      <c r="D3" s="27"/>
      <c r="E3" s="50">
        <v>2899189.7</v>
      </c>
      <c r="F3" s="49"/>
    </row>
    <row r="4" spans="1:6" x14ac:dyDescent="0.25">
      <c r="A4" s="1" t="s">
        <v>13</v>
      </c>
      <c r="B4" s="5">
        <f>'FY2026 Revenue'!D44</f>
        <v>300090</v>
      </c>
      <c r="C4" s="4" t="s">
        <v>13</v>
      </c>
      <c r="D4" s="26"/>
      <c r="E4" s="50">
        <v>403670.67</v>
      </c>
      <c r="F4" s="49"/>
    </row>
    <row r="5" spans="1:6" x14ac:dyDescent="0.25">
      <c r="A5" s="1" t="s">
        <v>16</v>
      </c>
      <c r="B5" s="5">
        <f>'FY2026 Revenue'!D49</f>
        <v>281046</v>
      </c>
      <c r="C5" s="4" t="s">
        <v>17</v>
      </c>
      <c r="D5" s="26"/>
      <c r="E5" s="50">
        <v>16991.189999999999</v>
      </c>
      <c r="F5" s="49"/>
    </row>
    <row r="6" spans="1:6" x14ac:dyDescent="0.25">
      <c r="A6" s="1" t="s">
        <v>20</v>
      </c>
      <c r="B6" s="5">
        <f>'FY2026 Revenue'!D57</f>
        <v>261889</v>
      </c>
      <c r="C6" s="4" t="s">
        <v>20</v>
      </c>
      <c r="D6" s="26"/>
      <c r="E6" s="50">
        <v>639332.81000000006</v>
      </c>
      <c r="F6" s="49"/>
    </row>
    <row r="7" spans="1:6" x14ac:dyDescent="0.25">
      <c r="A7" s="1" t="s">
        <v>23</v>
      </c>
      <c r="B7" s="5">
        <f>'FY2026 Revenue'!D64</f>
        <v>30643</v>
      </c>
      <c r="C7" s="4" t="s">
        <v>23</v>
      </c>
      <c r="D7" s="26"/>
      <c r="E7" s="50">
        <v>127516.95</v>
      </c>
      <c r="F7" s="49"/>
    </row>
    <row r="8" spans="1:6" x14ac:dyDescent="0.25">
      <c r="A8" s="1" t="s">
        <v>26</v>
      </c>
      <c r="B8" s="5">
        <f>'FY2026 Revenue'!D71</f>
        <v>48519</v>
      </c>
      <c r="C8" s="4" t="s">
        <v>27</v>
      </c>
      <c r="D8" s="26"/>
      <c r="E8" s="50">
        <v>95003.64</v>
      </c>
      <c r="F8" s="49"/>
    </row>
    <row r="9" spans="1:6" x14ac:dyDescent="0.25">
      <c r="A9" s="4" t="s">
        <v>30</v>
      </c>
      <c r="B9" s="5">
        <f>'FY2026 Revenue'!D75</f>
        <v>0</v>
      </c>
      <c r="C9" s="4" t="s">
        <v>30</v>
      </c>
      <c r="D9" s="26"/>
      <c r="E9" s="50">
        <v>0</v>
      </c>
      <c r="F9" s="49"/>
    </row>
    <row r="10" spans="1:6" x14ac:dyDescent="0.25">
      <c r="A10" s="1" t="s">
        <v>33</v>
      </c>
      <c r="B10" s="5">
        <f>'FY2026 Revenue'!D80</f>
        <v>38481</v>
      </c>
      <c r="C10" s="4" t="s">
        <v>33</v>
      </c>
      <c r="D10" s="26"/>
      <c r="E10" s="50">
        <v>135300.76999999999</v>
      </c>
      <c r="F10" s="49"/>
    </row>
    <row r="11" spans="1:6" x14ac:dyDescent="0.25">
      <c r="A11" s="1" t="s">
        <v>36</v>
      </c>
      <c r="B11" s="5">
        <f>'FY2026 Revenue'!D85</f>
        <v>53828</v>
      </c>
      <c r="C11" s="4" t="s">
        <v>36</v>
      </c>
      <c r="D11" s="26"/>
      <c r="E11" s="50">
        <v>73429.7</v>
      </c>
      <c r="F11" s="49"/>
    </row>
    <row r="12" spans="1:6" ht="15.75" thickBot="1" x14ac:dyDescent="0.3">
      <c r="A12" s="1"/>
      <c r="B12" s="1"/>
      <c r="C12" s="1"/>
      <c r="D12" s="9"/>
      <c r="E12" s="10">
        <f>SUM(E3:E11)</f>
        <v>4390435.4300000006</v>
      </c>
      <c r="F12" s="55"/>
    </row>
    <row r="13" spans="1:6" ht="16.5" thickTop="1" thickBot="1" x14ac:dyDescent="0.3">
      <c r="A13" s="1" t="s">
        <v>555</v>
      </c>
      <c r="B13" s="1"/>
      <c r="C13" s="25">
        <f>SUM(B2-B14)</f>
        <v>-249114</v>
      </c>
      <c r="D13" s="60" t="s">
        <v>571</v>
      </c>
      <c r="E13" s="61"/>
      <c r="F13" s="51"/>
    </row>
    <row r="14" spans="1:6" ht="15.75" thickTop="1" x14ac:dyDescent="0.25">
      <c r="A14" s="17" t="s">
        <v>42</v>
      </c>
      <c r="B14" s="24">
        <f>SUM(B15:B23)</f>
        <v>4681079</v>
      </c>
      <c r="C14" s="11"/>
      <c r="D14" s="44" t="s">
        <v>43</v>
      </c>
      <c r="E14" s="45">
        <f>SUM(E12+B2-B14)</f>
        <v>4141321.4299999997</v>
      </c>
      <c r="F14" s="51"/>
    </row>
    <row r="15" spans="1:6" x14ac:dyDescent="0.25">
      <c r="A15" s="1" t="s">
        <v>10</v>
      </c>
      <c r="B15" s="7">
        <f>'FY2026 Expenditures'!D164</f>
        <v>3581244</v>
      </c>
      <c r="C15" s="12">
        <f>SUM(B3-B15)</f>
        <v>-163775</v>
      </c>
      <c r="D15" s="46" t="s">
        <v>10</v>
      </c>
      <c r="E15" s="45">
        <f t="shared" ref="E15:E18" si="0">SUM(E3+B3-B15)</f>
        <v>2735414.7</v>
      </c>
      <c r="F15" s="51"/>
    </row>
    <row r="16" spans="1:6" x14ac:dyDescent="0.25">
      <c r="A16" s="1" t="s">
        <v>13</v>
      </c>
      <c r="B16" s="7">
        <f>'FY2026 Expenditures'!D176</f>
        <v>340272</v>
      </c>
      <c r="C16" s="12">
        <f t="shared" ref="C16:C18" si="1">SUM(B4-B16)</f>
        <v>-40182</v>
      </c>
      <c r="D16" s="46" t="s">
        <v>13</v>
      </c>
      <c r="E16" s="45">
        <f t="shared" si="0"/>
        <v>363488.66999999993</v>
      </c>
      <c r="F16" s="51"/>
    </row>
    <row r="17" spans="1:6" x14ac:dyDescent="0.25">
      <c r="A17" s="1" t="s">
        <v>16</v>
      </c>
      <c r="B17" s="7">
        <f>'FY2026 Expenditures'!D181</f>
        <v>282045</v>
      </c>
      <c r="C17" s="12">
        <f t="shared" si="1"/>
        <v>-999</v>
      </c>
      <c r="D17" s="46" t="s">
        <v>50</v>
      </c>
      <c r="E17" s="45">
        <f t="shared" si="0"/>
        <v>15992.190000000002</v>
      </c>
      <c r="F17" s="51"/>
    </row>
    <row r="18" spans="1:6" x14ac:dyDescent="0.25">
      <c r="A18" s="1" t="s">
        <v>20</v>
      </c>
      <c r="B18" s="7">
        <f>'FY2026 Expenditures'!D191</f>
        <v>314469</v>
      </c>
      <c r="C18" s="12">
        <f t="shared" si="1"/>
        <v>-52580</v>
      </c>
      <c r="D18" s="46" t="s">
        <v>20</v>
      </c>
      <c r="E18" s="45">
        <f t="shared" si="0"/>
        <v>586752.81000000006</v>
      </c>
      <c r="F18" s="51"/>
    </row>
    <row r="19" spans="1:6" x14ac:dyDescent="0.25">
      <c r="A19" s="1" t="s">
        <v>23</v>
      </c>
      <c r="B19" s="7">
        <f>'FY2026 Expenditures'!D204</f>
        <v>47135</v>
      </c>
      <c r="C19" s="12">
        <f>SUM(B7-B19)</f>
        <v>-16492</v>
      </c>
      <c r="D19" s="46" t="s">
        <v>23</v>
      </c>
      <c r="E19" s="45">
        <f>SUM(E7+B7-B19)</f>
        <v>111024.95000000001</v>
      </c>
      <c r="F19" s="51"/>
    </row>
    <row r="20" spans="1:6" x14ac:dyDescent="0.25">
      <c r="A20" s="1" t="s">
        <v>26</v>
      </c>
      <c r="B20" s="7">
        <f>'FY2026 Expenditures'!D229</f>
        <v>74660</v>
      </c>
      <c r="C20" s="12">
        <f>SUM(B8-B20)</f>
        <v>-26141</v>
      </c>
      <c r="D20" s="46" t="s">
        <v>27</v>
      </c>
      <c r="E20" s="45">
        <f>SUM(E8+B8-B20)</f>
        <v>68862.640000000014</v>
      </c>
      <c r="F20" s="51"/>
    </row>
    <row r="21" spans="1:6" x14ac:dyDescent="0.25">
      <c r="A21" s="4" t="s">
        <v>30</v>
      </c>
      <c r="B21" s="7">
        <f>'FY2026 Expenditures'!D232</f>
        <v>0</v>
      </c>
      <c r="C21" s="12">
        <f>SUM(B9-B21)</f>
        <v>0</v>
      </c>
      <c r="D21" s="46" t="s">
        <v>30</v>
      </c>
      <c r="E21" s="45">
        <f>SUM(E9+B9-B21)</f>
        <v>0</v>
      </c>
      <c r="F21" s="51"/>
    </row>
    <row r="22" spans="1:6" x14ac:dyDescent="0.25">
      <c r="A22" s="1" t="s">
        <v>33</v>
      </c>
      <c r="B22" s="7">
        <f>'FY2026 Expenditures'!D236</f>
        <v>0</v>
      </c>
      <c r="C22" s="12">
        <f>SUM(B10-B22)</f>
        <v>38481</v>
      </c>
      <c r="D22" s="46" t="s">
        <v>33</v>
      </c>
      <c r="E22" s="45">
        <f>SUM(E10+B10-B22)</f>
        <v>173781.77</v>
      </c>
      <c r="F22" s="51"/>
    </row>
    <row r="23" spans="1:6" ht="15.75" thickBot="1" x14ac:dyDescent="0.3">
      <c r="A23" s="1" t="s">
        <v>36</v>
      </c>
      <c r="B23" s="7">
        <f>'FY2026 Expenditures'!D240</f>
        <v>41254</v>
      </c>
      <c r="C23" s="13">
        <f>SUM(B11-B23)</f>
        <v>12574</v>
      </c>
      <c r="D23" s="47" t="s">
        <v>36</v>
      </c>
      <c r="E23" s="48">
        <f>SUM(E11+B11-B23)</f>
        <v>86003.7</v>
      </c>
      <c r="F23" s="51"/>
    </row>
    <row r="24" spans="1:6" ht="16.5" thickTop="1" thickBot="1" x14ac:dyDescent="0.3">
      <c r="A24" s="37"/>
      <c r="B24" s="1"/>
      <c r="C24" s="1"/>
      <c r="D24" s="1"/>
      <c r="E24" s="14" t="s">
        <v>40</v>
      </c>
      <c r="F24" s="51"/>
    </row>
    <row r="25" spans="1:6" ht="15.75" thickTop="1" x14ac:dyDescent="0.25">
      <c r="A25" s="56"/>
      <c r="B25" s="56"/>
      <c r="C25" s="28"/>
      <c r="D25" s="29" t="s">
        <v>524</v>
      </c>
      <c r="E25" s="30" t="s">
        <v>599</v>
      </c>
    </row>
    <row r="26" spans="1:6" x14ac:dyDescent="0.25">
      <c r="A26" s="57"/>
      <c r="B26" s="57"/>
      <c r="C26" s="31" t="s">
        <v>525</v>
      </c>
      <c r="D26" s="32">
        <f>SUM('FY2026 Expenditures'!D115:'FY2026 Expenditures'!D128)</f>
        <v>243626</v>
      </c>
      <c r="E26" s="33"/>
    </row>
    <row r="27" spans="1:6" ht="15.75" thickBot="1" x14ac:dyDescent="0.3">
      <c r="A27" s="58"/>
      <c r="B27" s="58"/>
      <c r="C27" s="39" t="s">
        <v>40</v>
      </c>
      <c r="D27" s="38" t="s">
        <v>40</v>
      </c>
      <c r="E27" s="34"/>
    </row>
    <row r="28" spans="1:6" ht="15.75" thickTop="1" x14ac:dyDescent="0.25">
      <c r="A28" s="58"/>
      <c r="B28" s="58"/>
      <c r="C28" s="58"/>
      <c r="D28" s="1"/>
      <c r="E28" s="1"/>
      <c r="F28" s="1"/>
    </row>
    <row r="29" spans="1:6" x14ac:dyDescent="0.25">
      <c r="A29" s="59"/>
      <c r="B29" s="59"/>
      <c r="C29" s="59"/>
      <c r="D29" s="1"/>
      <c r="E29" s="1"/>
      <c r="F29" s="1"/>
    </row>
    <row r="30" spans="1:6" x14ac:dyDescent="0.25">
      <c r="A30" s="58"/>
      <c r="B30" s="58"/>
      <c r="C30" s="58"/>
      <c r="D30" s="1"/>
      <c r="E30" s="1"/>
      <c r="F30" s="1"/>
    </row>
    <row r="31" spans="1:6" x14ac:dyDescent="0.25">
      <c r="A31" s="58"/>
      <c r="B31" s="58"/>
      <c r="C31" s="58"/>
      <c r="D31" s="1"/>
      <c r="E31" s="1"/>
      <c r="F31" s="1"/>
    </row>
    <row r="32" spans="1:6" x14ac:dyDescent="0.25">
      <c r="A32" s="58"/>
      <c r="B32" s="58"/>
      <c r="C32" s="58"/>
      <c r="D32" s="1"/>
      <c r="E32" s="1"/>
      <c r="F32" s="1"/>
    </row>
    <row r="33" spans="1:6" x14ac:dyDescent="0.25">
      <c r="A33" s="59"/>
      <c r="B33" s="59"/>
      <c r="C33" s="59"/>
      <c r="D33" s="1"/>
      <c r="E33" s="1"/>
      <c r="F33" s="1"/>
    </row>
    <row r="34" spans="1:6" x14ac:dyDescent="0.25">
      <c r="A34" s="58"/>
      <c r="B34" s="58"/>
      <c r="C34" s="58"/>
      <c r="D34" s="1"/>
      <c r="E34" s="1"/>
      <c r="F34" s="1"/>
    </row>
    <row r="35" spans="1:6" x14ac:dyDescent="0.25">
      <c r="A35" s="58"/>
      <c r="B35" s="58"/>
      <c r="C35" s="58"/>
      <c r="D35" s="1"/>
      <c r="E35" s="1"/>
      <c r="F35" s="1"/>
    </row>
    <row r="36" spans="1:6" x14ac:dyDescent="0.25">
      <c r="A36" s="58"/>
      <c r="B36" s="58"/>
      <c r="C36" s="58"/>
      <c r="D36" s="1"/>
      <c r="E36" s="1"/>
      <c r="F36" s="1"/>
    </row>
    <row r="37" spans="1:6" x14ac:dyDescent="0.25">
      <c r="A37" s="58"/>
      <c r="B37" s="58"/>
      <c r="C37" s="58"/>
      <c r="D37" s="1"/>
      <c r="E37" s="1"/>
      <c r="F37" s="1"/>
    </row>
    <row r="38" spans="1:6" x14ac:dyDescent="0.25">
      <c r="A38" s="58"/>
      <c r="B38" s="58"/>
      <c r="C38" s="58"/>
      <c r="D38" s="1"/>
      <c r="E38" s="1"/>
      <c r="F38" s="1"/>
    </row>
    <row r="39" spans="1:6" x14ac:dyDescent="0.25">
      <c r="A39" s="58"/>
      <c r="B39" s="58"/>
      <c r="C39" s="58"/>
      <c r="D39" s="1"/>
      <c r="E39" s="1"/>
      <c r="F39" s="1"/>
    </row>
    <row r="40" spans="1:6" x14ac:dyDescent="0.25">
      <c r="A40" s="58"/>
      <c r="B40" s="58"/>
      <c r="C40" s="58"/>
      <c r="D40" s="1"/>
      <c r="E40" s="1"/>
      <c r="F40" s="1"/>
    </row>
    <row r="41" spans="1:6" x14ac:dyDescent="0.25">
      <c r="A41" s="58"/>
      <c r="B41" s="58"/>
      <c r="C41" s="58"/>
      <c r="D41" s="1"/>
      <c r="E41" s="1"/>
      <c r="F41" s="1"/>
    </row>
    <row r="42" spans="1:6" x14ac:dyDescent="0.25">
      <c r="A42" s="58"/>
      <c r="B42" s="58"/>
      <c r="C42" s="58"/>
      <c r="D42" s="1"/>
      <c r="E42" s="1"/>
      <c r="F42" s="1"/>
    </row>
    <row r="43" spans="1:6" x14ac:dyDescent="0.25">
      <c r="A43" s="58"/>
      <c r="B43" s="58"/>
      <c r="C43" s="58"/>
      <c r="D43" s="1"/>
      <c r="E43" s="1"/>
      <c r="F43" s="1"/>
    </row>
    <row r="44" spans="1:6" x14ac:dyDescent="0.25">
      <c r="A44" s="58"/>
      <c r="B44" s="58"/>
      <c r="C44" s="58"/>
      <c r="D44" s="1"/>
      <c r="E44" s="1"/>
      <c r="F44" s="1"/>
    </row>
    <row r="45" spans="1:6" x14ac:dyDescent="0.25">
      <c r="A45" s="58"/>
      <c r="B45" s="58"/>
      <c r="C45" s="58"/>
      <c r="D45" s="1"/>
      <c r="E45" s="1"/>
      <c r="F45" s="1"/>
    </row>
    <row r="46" spans="1:6" x14ac:dyDescent="0.25">
      <c r="A46" s="58"/>
      <c r="B46" s="58"/>
      <c r="C46" s="58"/>
      <c r="D46" s="1"/>
      <c r="E46" s="1"/>
      <c r="F46" s="1"/>
    </row>
    <row r="47" spans="1:6" x14ac:dyDescent="0.25">
      <c r="A47" s="40"/>
      <c r="B47" s="40"/>
      <c r="C47" s="40"/>
    </row>
  </sheetData>
  <mergeCells count="1">
    <mergeCell ref="D13:E13"/>
  </mergeCells>
  <pageMargins left="0.25" right="0.25" top="0.75" bottom="0.75" header="0.3" footer="0.3"/>
  <pageSetup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89E23-56C0-452F-918D-5AA47D596F8F}">
  <dimension ref="A1:D86"/>
  <sheetViews>
    <sheetView zoomScaleNormal="100" workbookViewId="0">
      <pane xSplit="4" ySplit="1" topLeftCell="E52" activePane="bottomRight" state="frozen"/>
      <selection activeCell="E34" sqref="E34"/>
      <selection pane="topRight" activeCell="E34" sqref="E34"/>
      <selection pane="bottomLeft" activeCell="E34" sqref="E34"/>
      <selection pane="bottomRight" activeCell="A55" sqref="A55:D86"/>
    </sheetView>
  </sheetViews>
  <sheetFormatPr defaultColWidth="9.140625" defaultRowHeight="15" x14ac:dyDescent="0.25"/>
  <cols>
    <col min="1" max="2" width="9.140625" style="40"/>
    <col min="3" max="3" width="27.7109375" style="40" customWidth="1"/>
    <col min="4" max="4" width="16" style="40" customWidth="1"/>
    <col min="5" max="28" width="9.140625" style="40" customWidth="1"/>
    <col min="29" max="16384" width="9.140625" style="40"/>
  </cols>
  <sheetData>
    <row r="1" spans="1:4" s="22" customFormat="1" x14ac:dyDescent="0.25">
      <c r="A1" s="35" t="s">
        <v>0</v>
      </c>
      <c r="B1" s="36" t="s">
        <v>1</v>
      </c>
      <c r="C1" s="35" t="s">
        <v>2</v>
      </c>
      <c r="D1" s="18" t="s">
        <v>598</v>
      </c>
    </row>
    <row r="2" spans="1:4" x14ac:dyDescent="0.25">
      <c r="A2" s="15" t="s">
        <v>3</v>
      </c>
      <c r="B2" s="16" t="s">
        <v>4</v>
      </c>
      <c r="C2" s="15" t="s">
        <v>5</v>
      </c>
      <c r="D2" s="8">
        <v>2314873</v>
      </c>
    </row>
    <row r="3" spans="1:4" x14ac:dyDescent="0.25">
      <c r="A3" s="15" t="s">
        <v>8</v>
      </c>
      <c r="B3" s="16" t="s">
        <v>4</v>
      </c>
      <c r="C3" s="15" t="s">
        <v>9</v>
      </c>
      <c r="D3" s="8">
        <v>20748</v>
      </c>
    </row>
    <row r="4" spans="1:4" x14ac:dyDescent="0.25">
      <c r="A4" s="15" t="s">
        <v>11</v>
      </c>
      <c r="B4" s="16" t="s">
        <v>4</v>
      </c>
      <c r="C4" s="15" t="s">
        <v>12</v>
      </c>
      <c r="D4" s="8">
        <v>97252</v>
      </c>
    </row>
    <row r="5" spans="1:4" x14ac:dyDescent="0.25">
      <c r="A5" s="15" t="s">
        <v>14</v>
      </c>
      <c r="B5" s="16" t="s">
        <v>4</v>
      </c>
      <c r="C5" s="15" t="s">
        <v>15</v>
      </c>
      <c r="D5" s="8">
        <v>56000</v>
      </c>
    </row>
    <row r="6" spans="1:4" x14ac:dyDescent="0.25">
      <c r="A6" s="15" t="s">
        <v>18</v>
      </c>
      <c r="B6" s="16" t="s">
        <v>4</v>
      </c>
      <c r="C6" s="15" t="s">
        <v>19</v>
      </c>
      <c r="D6" s="8">
        <v>73700</v>
      </c>
    </row>
    <row r="7" spans="1:4" x14ac:dyDescent="0.25">
      <c r="A7" s="15" t="s">
        <v>21</v>
      </c>
      <c r="B7" s="16" t="s">
        <v>4</v>
      </c>
      <c r="C7" s="15" t="s">
        <v>22</v>
      </c>
      <c r="D7" s="8">
        <v>80000</v>
      </c>
    </row>
    <row r="8" spans="1:4" x14ac:dyDescent="0.25">
      <c r="A8" s="15" t="s">
        <v>24</v>
      </c>
      <c r="B8" s="16" t="s">
        <v>4</v>
      </c>
      <c r="C8" s="15" t="s">
        <v>25</v>
      </c>
      <c r="D8" s="8">
        <v>32000</v>
      </c>
    </row>
    <row r="9" spans="1:4" x14ac:dyDescent="0.25">
      <c r="A9" s="15" t="s">
        <v>28</v>
      </c>
      <c r="B9" s="16" t="s">
        <v>4</v>
      </c>
      <c r="C9" s="15" t="s">
        <v>29</v>
      </c>
      <c r="D9" s="8">
        <v>14000</v>
      </c>
    </row>
    <row r="10" spans="1:4" x14ac:dyDescent="0.25">
      <c r="A10" s="15" t="s">
        <v>31</v>
      </c>
      <c r="B10" s="16" t="s">
        <v>4</v>
      </c>
      <c r="C10" s="15" t="s">
        <v>32</v>
      </c>
      <c r="D10" s="8">
        <v>13000</v>
      </c>
    </row>
    <row r="11" spans="1:4" x14ac:dyDescent="0.25">
      <c r="A11" s="15" t="s">
        <v>34</v>
      </c>
      <c r="B11" s="16" t="s">
        <v>4</v>
      </c>
      <c r="C11" s="15" t="s">
        <v>35</v>
      </c>
      <c r="D11" s="8">
        <v>1500</v>
      </c>
    </row>
    <row r="12" spans="1:4" x14ac:dyDescent="0.25">
      <c r="A12" s="15" t="s">
        <v>37</v>
      </c>
      <c r="B12" s="16" t="s">
        <v>4</v>
      </c>
      <c r="C12" s="15" t="s">
        <v>38</v>
      </c>
      <c r="D12" s="8">
        <v>6000</v>
      </c>
    </row>
    <row r="13" spans="1:4" x14ac:dyDescent="0.25">
      <c r="A13" s="15" t="s">
        <v>39</v>
      </c>
      <c r="B13" s="16" t="s">
        <v>4</v>
      </c>
      <c r="C13" s="15" t="s">
        <v>41</v>
      </c>
      <c r="D13" s="8">
        <v>50000</v>
      </c>
    </row>
    <row r="14" spans="1:4" x14ac:dyDescent="0.25">
      <c r="A14" s="15" t="s">
        <v>44</v>
      </c>
      <c r="B14" s="16" t="s">
        <v>4</v>
      </c>
      <c r="C14" s="15" t="s">
        <v>45</v>
      </c>
      <c r="D14" s="8">
        <v>11000</v>
      </c>
    </row>
    <row r="15" spans="1:4" x14ac:dyDescent="0.25">
      <c r="A15" s="15" t="s">
        <v>46</v>
      </c>
      <c r="B15" s="16" t="s">
        <v>4</v>
      </c>
      <c r="C15" s="15" t="s">
        <v>47</v>
      </c>
      <c r="D15" s="8">
        <v>1000</v>
      </c>
    </row>
    <row r="16" spans="1:4" x14ac:dyDescent="0.25">
      <c r="A16" s="15" t="s">
        <v>48</v>
      </c>
      <c r="B16" s="16" t="s">
        <v>4</v>
      </c>
      <c r="C16" s="15" t="s">
        <v>49</v>
      </c>
      <c r="D16" s="8">
        <v>25000</v>
      </c>
    </row>
    <row r="17" spans="1:4" x14ac:dyDescent="0.25">
      <c r="A17" s="15" t="s">
        <v>51</v>
      </c>
      <c r="B17" s="16" t="s">
        <v>4</v>
      </c>
      <c r="C17" s="15" t="s">
        <v>52</v>
      </c>
      <c r="D17" s="8">
        <v>5770</v>
      </c>
    </row>
    <row r="18" spans="1:4" x14ac:dyDescent="0.25">
      <c r="A18" s="15" t="s">
        <v>560</v>
      </c>
      <c r="B18" s="16" t="s">
        <v>4</v>
      </c>
      <c r="C18" s="15" t="s">
        <v>561</v>
      </c>
      <c r="D18" s="8">
        <v>0</v>
      </c>
    </row>
    <row r="19" spans="1:4" x14ac:dyDescent="0.25">
      <c r="A19" s="15" t="s">
        <v>53</v>
      </c>
      <c r="B19" s="16" t="s">
        <v>4</v>
      </c>
      <c r="C19" s="15" t="s">
        <v>54</v>
      </c>
      <c r="D19" s="8">
        <v>685</v>
      </c>
    </row>
    <row r="20" spans="1:4" x14ac:dyDescent="0.25">
      <c r="A20" s="15" t="s">
        <v>55</v>
      </c>
      <c r="B20" s="16" t="s">
        <v>4</v>
      </c>
      <c r="C20" s="15" t="s">
        <v>518</v>
      </c>
      <c r="D20" s="8">
        <v>408190</v>
      </c>
    </row>
    <row r="21" spans="1:4" x14ac:dyDescent="0.25">
      <c r="A21" s="15" t="s">
        <v>57</v>
      </c>
      <c r="B21" s="16" t="s">
        <v>4</v>
      </c>
      <c r="C21" s="15" t="s">
        <v>58</v>
      </c>
      <c r="D21" s="8">
        <v>36600</v>
      </c>
    </row>
    <row r="22" spans="1:4" x14ac:dyDescent="0.25">
      <c r="A22" s="15" t="s">
        <v>536</v>
      </c>
      <c r="B22" s="16" t="s">
        <v>4</v>
      </c>
      <c r="C22" s="15" t="s">
        <v>537</v>
      </c>
      <c r="D22" s="8">
        <v>0</v>
      </c>
    </row>
    <row r="23" spans="1:4" x14ac:dyDescent="0.25">
      <c r="A23" s="15" t="s">
        <v>59</v>
      </c>
      <c r="B23" s="16" t="s">
        <v>4</v>
      </c>
      <c r="C23" s="15" t="s">
        <v>60</v>
      </c>
      <c r="D23" s="8">
        <v>500</v>
      </c>
    </row>
    <row r="24" spans="1:4" x14ac:dyDescent="0.25">
      <c r="A24" s="62" t="s">
        <v>578</v>
      </c>
      <c r="B24" s="63" t="s">
        <v>579</v>
      </c>
      <c r="C24" s="62" t="s">
        <v>580</v>
      </c>
      <c r="D24" s="64">
        <v>0</v>
      </c>
    </row>
    <row r="25" spans="1:4" x14ac:dyDescent="0.25">
      <c r="A25" s="62" t="s">
        <v>61</v>
      </c>
      <c r="B25" s="63" t="s">
        <v>62</v>
      </c>
      <c r="C25" s="62" t="s">
        <v>63</v>
      </c>
      <c r="D25" s="64">
        <v>22313</v>
      </c>
    </row>
    <row r="26" spans="1:4" x14ac:dyDescent="0.25">
      <c r="A26" s="62" t="s">
        <v>64</v>
      </c>
      <c r="B26" s="63" t="s">
        <v>4</v>
      </c>
      <c r="C26" s="62" t="s">
        <v>65</v>
      </c>
      <c r="D26" s="64">
        <v>42000</v>
      </c>
    </row>
    <row r="27" spans="1:4" x14ac:dyDescent="0.25">
      <c r="A27" s="62" t="s">
        <v>66</v>
      </c>
      <c r="B27" s="63" t="s">
        <v>4</v>
      </c>
      <c r="C27" s="62" t="s">
        <v>67</v>
      </c>
      <c r="D27" s="64">
        <v>18000</v>
      </c>
    </row>
    <row r="28" spans="1:4" x14ac:dyDescent="0.25">
      <c r="A28" s="62" t="s">
        <v>68</v>
      </c>
      <c r="B28" s="63" t="s">
        <v>69</v>
      </c>
      <c r="C28" s="62" t="s">
        <v>70</v>
      </c>
      <c r="D28" s="64">
        <v>38705</v>
      </c>
    </row>
    <row r="29" spans="1:4" x14ac:dyDescent="0.25">
      <c r="A29" s="62" t="s">
        <v>519</v>
      </c>
      <c r="B29" s="65">
        <v>24</v>
      </c>
      <c r="C29" s="62" t="s">
        <v>520</v>
      </c>
      <c r="D29" s="64">
        <v>0</v>
      </c>
    </row>
    <row r="30" spans="1:4" x14ac:dyDescent="0.25">
      <c r="A30" s="62" t="s">
        <v>71</v>
      </c>
      <c r="B30" s="66">
        <v>30</v>
      </c>
      <c r="C30" s="62" t="s">
        <v>72</v>
      </c>
      <c r="D30" s="64">
        <v>0</v>
      </c>
    </row>
    <row r="31" spans="1:4" x14ac:dyDescent="0.25">
      <c r="A31" s="62" t="s">
        <v>73</v>
      </c>
      <c r="B31" s="63" t="s">
        <v>74</v>
      </c>
      <c r="C31" s="62" t="s">
        <v>75</v>
      </c>
      <c r="D31" s="64">
        <v>43767</v>
      </c>
    </row>
    <row r="32" spans="1:4" x14ac:dyDescent="0.25">
      <c r="A32" s="62" t="s">
        <v>76</v>
      </c>
      <c r="B32" s="63" t="s">
        <v>77</v>
      </c>
      <c r="C32" s="62" t="s">
        <v>78</v>
      </c>
      <c r="D32" s="64">
        <v>4014</v>
      </c>
    </row>
    <row r="33" spans="1:4" x14ac:dyDescent="0.25">
      <c r="A33" s="15" t="s">
        <v>79</v>
      </c>
      <c r="B33" s="16" t="s">
        <v>4</v>
      </c>
      <c r="C33" s="15" t="s">
        <v>80</v>
      </c>
      <c r="D33" s="8">
        <v>730</v>
      </c>
    </row>
    <row r="34" spans="1:4" x14ac:dyDescent="0.25">
      <c r="A34" s="15" t="s">
        <v>81</v>
      </c>
      <c r="B34" s="16" t="s">
        <v>4</v>
      </c>
      <c r="C34" s="15" t="s">
        <v>82</v>
      </c>
      <c r="D34" s="8">
        <v>122</v>
      </c>
    </row>
    <row r="35" spans="1:4" s="22" customFormat="1" x14ac:dyDescent="0.25">
      <c r="A35" s="19"/>
      <c r="B35" s="20"/>
      <c r="C35" s="19" t="s">
        <v>83</v>
      </c>
      <c r="D35" s="18">
        <f t="shared" ref="D35" si="0">SUM(D2:D34)</f>
        <v>3417469</v>
      </c>
    </row>
    <row r="36" spans="1:4" x14ac:dyDescent="0.25">
      <c r="A36" s="15"/>
      <c r="B36" s="16"/>
      <c r="C36" s="15"/>
      <c r="D36" s="8"/>
    </row>
    <row r="37" spans="1:4" x14ac:dyDescent="0.25">
      <c r="A37" s="15" t="s">
        <v>84</v>
      </c>
      <c r="B37" s="16" t="s">
        <v>4</v>
      </c>
      <c r="C37" s="15" t="s">
        <v>85</v>
      </c>
      <c r="D37" s="8">
        <v>275820</v>
      </c>
    </row>
    <row r="38" spans="1:4" x14ac:dyDescent="0.25">
      <c r="A38" s="15" t="s">
        <v>86</v>
      </c>
      <c r="B38" s="16" t="s">
        <v>4</v>
      </c>
      <c r="C38" s="15" t="s">
        <v>553</v>
      </c>
      <c r="D38" s="8">
        <v>16730</v>
      </c>
    </row>
    <row r="39" spans="1:4" x14ac:dyDescent="0.25">
      <c r="A39" s="15" t="s">
        <v>87</v>
      </c>
      <c r="B39" s="16" t="s">
        <v>4</v>
      </c>
      <c r="C39" s="15" t="s">
        <v>22</v>
      </c>
      <c r="D39" s="8">
        <v>7000</v>
      </c>
    </row>
    <row r="40" spans="1:4" x14ac:dyDescent="0.25">
      <c r="A40" s="15" t="s">
        <v>88</v>
      </c>
      <c r="B40" s="16" t="s">
        <v>4</v>
      </c>
      <c r="C40" s="15" t="s">
        <v>89</v>
      </c>
      <c r="D40" s="8">
        <v>540</v>
      </c>
    </row>
    <row r="41" spans="1:4" x14ac:dyDescent="0.25">
      <c r="A41" s="15" t="s">
        <v>562</v>
      </c>
      <c r="B41" s="16" t="s">
        <v>4</v>
      </c>
      <c r="C41" s="15" t="s">
        <v>561</v>
      </c>
      <c r="D41" s="8">
        <v>0</v>
      </c>
    </row>
    <row r="42" spans="1:4" x14ac:dyDescent="0.25">
      <c r="A42" s="15" t="s">
        <v>90</v>
      </c>
      <c r="B42" s="16" t="s">
        <v>4</v>
      </c>
      <c r="C42" s="15" t="s">
        <v>56</v>
      </c>
      <c r="D42" s="8">
        <v>0</v>
      </c>
    </row>
    <row r="43" spans="1:4" x14ac:dyDescent="0.25">
      <c r="A43" s="15" t="s">
        <v>540</v>
      </c>
      <c r="B43" s="16" t="s">
        <v>4</v>
      </c>
      <c r="C43" s="42" t="s">
        <v>539</v>
      </c>
      <c r="D43" s="8">
        <v>0</v>
      </c>
    </row>
    <row r="44" spans="1:4" s="22" customFormat="1" x14ac:dyDescent="0.25">
      <c r="A44" s="19"/>
      <c r="B44" s="20"/>
      <c r="C44" s="19" t="s">
        <v>91</v>
      </c>
      <c r="D44" s="18">
        <f t="shared" ref="D44" si="1">SUM(D37:D43)</f>
        <v>300090</v>
      </c>
    </row>
    <row r="45" spans="1:4" x14ac:dyDescent="0.25">
      <c r="A45" s="15"/>
      <c r="B45" s="16"/>
      <c r="C45" s="15"/>
      <c r="D45" s="8"/>
    </row>
    <row r="46" spans="1:4" x14ac:dyDescent="0.25">
      <c r="A46" s="15" t="s">
        <v>92</v>
      </c>
      <c r="B46" s="16" t="s">
        <v>4</v>
      </c>
      <c r="C46" s="15" t="s">
        <v>85</v>
      </c>
      <c r="D46" s="8">
        <v>281046</v>
      </c>
    </row>
    <row r="47" spans="1:4" x14ac:dyDescent="0.25">
      <c r="A47" s="15" t="s">
        <v>93</v>
      </c>
      <c r="B47" s="16" t="s">
        <v>4</v>
      </c>
      <c r="C47" s="15" t="s">
        <v>22</v>
      </c>
      <c r="D47" s="8">
        <v>0</v>
      </c>
    </row>
    <row r="48" spans="1:4" x14ac:dyDescent="0.25">
      <c r="A48" s="15" t="s">
        <v>563</v>
      </c>
      <c r="B48" s="16" t="s">
        <v>4</v>
      </c>
      <c r="C48" s="15" t="s">
        <v>561</v>
      </c>
      <c r="D48" s="8">
        <v>0</v>
      </c>
    </row>
    <row r="49" spans="1:4" x14ac:dyDescent="0.25">
      <c r="A49" s="19"/>
      <c r="B49" s="20"/>
      <c r="C49" s="19" t="s">
        <v>94</v>
      </c>
      <c r="D49" s="18">
        <f t="shared" ref="D49" si="2">SUM(D46:D48)</f>
        <v>281046</v>
      </c>
    </row>
    <row r="50" spans="1:4" x14ac:dyDescent="0.25">
      <c r="A50" s="15"/>
      <c r="B50" s="16"/>
      <c r="C50" s="15"/>
      <c r="D50" s="8"/>
    </row>
    <row r="51" spans="1:4" x14ac:dyDescent="0.25">
      <c r="A51" s="15" t="s">
        <v>95</v>
      </c>
      <c r="B51" s="16" t="s">
        <v>4</v>
      </c>
      <c r="C51" s="15" t="s">
        <v>85</v>
      </c>
      <c r="D51" s="8">
        <v>158620</v>
      </c>
    </row>
    <row r="52" spans="1:4" x14ac:dyDescent="0.25">
      <c r="A52" s="15" t="s">
        <v>96</v>
      </c>
      <c r="B52" s="16" t="s">
        <v>4</v>
      </c>
      <c r="C52" s="15" t="s">
        <v>22</v>
      </c>
      <c r="D52" s="8">
        <v>15000</v>
      </c>
    </row>
    <row r="53" spans="1:4" x14ac:dyDescent="0.25">
      <c r="A53" s="15" t="s">
        <v>564</v>
      </c>
      <c r="B53" s="16" t="s">
        <v>4</v>
      </c>
      <c r="C53" s="15" t="s">
        <v>561</v>
      </c>
      <c r="D53" s="8">
        <v>0</v>
      </c>
    </row>
    <row r="54" spans="1:4" x14ac:dyDescent="0.25">
      <c r="A54" s="15" t="s">
        <v>97</v>
      </c>
      <c r="B54" s="16" t="s">
        <v>4</v>
      </c>
      <c r="C54" s="15" t="s">
        <v>98</v>
      </c>
      <c r="D54" s="8">
        <v>61000</v>
      </c>
    </row>
    <row r="55" spans="1:4" x14ac:dyDescent="0.25">
      <c r="A55" s="62" t="s">
        <v>99</v>
      </c>
      <c r="B55" s="63" t="s">
        <v>4</v>
      </c>
      <c r="C55" s="62" t="s">
        <v>100</v>
      </c>
      <c r="D55" s="64">
        <v>25800</v>
      </c>
    </row>
    <row r="56" spans="1:4" x14ac:dyDescent="0.25">
      <c r="A56" s="62" t="s">
        <v>582</v>
      </c>
      <c r="B56" s="66">
        <v>30</v>
      </c>
      <c r="C56" s="62" t="s">
        <v>72</v>
      </c>
      <c r="D56" s="64">
        <v>1469</v>
      </c>
    </row>
    <row r="57" spans="1:4" x14ac:dyDescent="0.25">
      <c r="A57" s="67"/>
      <c r="B57" s="68"/>
      <c r="C57" s="67" t="s">
        <v>101</v>
      </c>
      <c r="D57" s="69">
        <f t="shared" ref="D57" si="3">SUM(D51:D56)</f>
        <v>261889</v>
      </c>
    </row>
    <row r="58" spans="1:4" x14ac:dyDescent="0.25">
      <c r="A58" s="62"/>
      <c r="B58" s="63"/>
      <c r="C58" s="62"/>
      <c r="D58" s="64"/>
    </row>
    <row r="59" spans="1:4" x14ac:dyDescent="0.25">
      <c r="A59" s="62" t="s">
        <v>102</v>
      </c>
      <c r="B59" s="63" t="s">
        <v>4</v>
      </c>
      <c r="C59" s="62" t="s">
        <v>85</v>
      </c>
      <c r="D59" s="64">
        <v>23323</v>
      </c>
    </row>
    <row r="60" spans="1:4" x14ac:dyDescent="0.25">
      <c r="A60" s="62" t="s">
        <v>103</v>
      </c>
      <c r="B60" s="63" t="s">
        <v>4</v>
      </c>
      <c r="C60" s="62" t="s">
        <v>104</v>
      </c>
      <c r="D60" s="64">
        <v>5800</v>
      </c>
    </row>
    <row r="61" spans="1:4" x14ac:dyDescent="0.25">
      <c r="A61" s="62" t="s">
        <v>105</v>
      </c>
      <c r="B61" s="63" t="s">
        <v>4</v>
      </c>
      <c r="C61" s="62" t="s">
        <v>22</v>
      </c>
      <c r="D61" s="64">
        <v>0</v>
      </c>
    </row>
    <row r="62" spans="1:4" x14ac:dyDescent="0.25">
      <c r="A62" s="62" t="s">
        <v>565</v>
      </c>
      <c r="B62" s="63" t="s">
        <v>4</v>
      </c>
      <c r="C62" s="62" t="s">
        <v>561</v>
      </c>
      <c r="D62" s="64">
        <v>0</v>
      </c>
    </row>
    <row r="63" spans="1:4" x14ac:dyDescent="0.25">
      <c r="A63" s="62" t="s">
        <v>106</v>
      </c>
      <c r="B63" s="65">
        <v>31</v>
      </c>
      <c r="C63" s="62" t="s">
        <v>107</v>
      </c>
      <c r="D63" s="64">
        <v>1520</v>
      </c>
    </row>
    <row r="64" spans="1:4" x14ac:dyDescent="0.25">
      <c r="A64" s="67"/>
      <c r="B64" s="68"/>
      <c r="C64" s="67" t="s">
        <v>23</v>
      </c>
      <c r="D64" s="69">
        <f t="shared" ref="D64" si="4">SUM(D59:D63)</f>
        <v>30643</v>
      </c>
    </row>
    <row r="65" spans="1:4" x14ac:dyDescent="0.25">
      <c r="A65" s="62"/>
      <c r="B65" s="63"/>
      <c r="C65" s="62"/>
      <c r="D65" s="64"/>
    </row>
    <row r="66" spans="1:4" x14ac:dyDescent="0.25">
      <c r="A66" s="62" t="s">
        <v>108</v>
      </c>
      <c r="B66" s="63" t="s">
        <v>4</v>
      </c>
      <c r="C66" s="62" t="s">
        <v>85</v>
      </c>
      <c r="D66" s="64">
        <v>41429</v>
      </c>
    </row>
    <row r="67" spans="1:4" x14ac:dyDescent="0.25">
      <c r="A67" s="62" t="s">
        <v>109</v>
      </c>
      <c r="B67" s="63" t="s">
        <v>4</v>
      </c>
      <c r="C67" s="62" t="s">
        <v>110</v>
      </c>
      <c r="D67" s="64">
        <v>5400</v>
      </c>
    </row>
    <row r="68" spans="1:4" x14ac:dyDescent="0.25">
      <c r="A68" s="62" t="s">
        <v>111</v>
      </c>
      <c r="B68" s="63" t="s">
        <v>4</v>
      </c>
      <c r="C68" s="62" t="s">
        <v>22</v>
      </c>
      <c r="D68" s="64">
        <v>0</v>
      </c>
    </row>
    <row r="69" spans="1:4" x14ac:dyDescent="0.25">
      <c r="A69" s="62" t="s">
        <v>566</v>
      </c>
      <c r="B69" s="63" t="s">
        <v>4</v>
      </c>
      <c r="C69" s="62" t="s">
        <v>561</v>
      </c>
      <c r="D69" s="64">
        <v>0</v>
      </c>
    </row>
    <row r="70" spans="1:4" x14ac:dyDescent="0.25">
      <c r="A70" s="62" t="s">
        <v>112</v>
      </c>
      <c r="B70" s="65">
        <v>31</v>
      </c>
      <c r="C70" s="62" t="s">
        <v>532</v>
      </c>
      <c r="D70" s="64">
        <v>1690</v>
      </c>
    </row>
    <row r="71" spans="1:4" x14ac:dyDescent="0.25">
      <c r="A71" s="67"/>
      <c r="B71" s="68"/>
      <c r="C71" s="67" t="s">
        <v>113</v>
      </c>
      <c r="D71" s="69">
        <f t="shared" ref="D71" si="5">SUM(D66:D70)</f>
        <v>48519</v>
      </c>
    </row>
    <row r="72" spans="1:4" x14ac:dyDescent="0.25">
      <c r="A72" s="62"/>
      <c r="B72" s="63"/>
      <c r="C72" s="62"/>
      <c r="D72" s="64"/>
    </row>
    <row r="73" spans="1:4" x14ac:dyDescent="0.25">
      <c r="A73" s="62" t="s">
        <v>556</v>
      </c>
      <c r="B73" s="63" t="s">
        <v>4</v>
      </c>
      <c r="C73" s="62" t="s">
        <v>557</v>
      </c>
      <c r="D73" s="64">
        <v>0</v>
      </c>
    </row>
    <row r="74" spans="1:4" x14ac:dyDescent="0.25">
      <c r="A74" s="62" t="s">
        <v>542</v>
      </c>
      <c r="B74" s="63" t="s">
        <v>4</v>
      </c>
      <c r="C74" s="62" t="s">
        <v>114</v>
      </c>
      <c r="D74" s="64">
        <v>0</v>
      </c>
    </row>
    <row r="75" spans="1:4" x14ac:dyDescent="0.25">
      <c r="A75" s="67"/>
      <c r="B75" s="68"/>
      <c r="C75" s="67" t="s">
        <v>115</v>
      </c>
      <c r="D75" s="69">
        <f>SUM(D73:D74)</f>
        <v>0</v>
      </c>
    </row>
    <row r="76" spans="1:4" x14ac:dyDescent="0.25">
      <c r="A76" s="62"/>
      <c r="B76" s="63"/>
      <c r="C76" s="62"/>
      <c r="D76" s="64"/>
    </row>
    <row r="77" spans="1:4" x14ac:dyDescent="0.25">
      <c r="A77" s="62" t="s">
        <v>116</v>
      </c>
      <c r="B77" s="63" t="s">
        <v>4</v>
      </c>
      <c r="C77" s="62" t="s">
        <v>85</v>
      </c>
      <c r="D77" s="64">
        <v>38481</v>
      </c>
    </row>
    <row r="78" spans="1:4" x14ac:dyDescent="0.25">
      <c r="A78" s="62" t="s">
        <v>117</v>
      </c>
      <c r="B78" s="63" t="s">
        <v>4</v>
      </c>
      <c r="C78" s="62" t="s">
        <v>22</v>
      </c>
      <c r="D78" s="64">
        <v>0</v>
      </c>
    </row>
    <row r="79" spans="1:4" x14ac:dyDescent="0.25">
      <c r="A79" s="62" t="s">
        <v>567</v>
      </c>
      <c r="B79" s="63" t="s">
        <v>4</v>
      </c>
      <c r="C79" s="62" t="s">
        <v>561</v>
      </c>
      <c r="D79" s="64"/>
    </row>
    <row r="80" spans="1:4" x14ac:dyDescent="0.25">
      <c r="A80" s="67"/>
      <c r="B80" s="68"/>
      <c r="C80" s="67" t="s">
        <v>118</v>
      </c>
      <c r="D80" s="69">
        <f t="shared" ref="D80" si="6">SUM(D77:D79)</f>
        <v>38481</v>
      </c>
    </row>
    <row r="81" spans="1:4" x14ac:dyDescent="0.25">
      <c r="A81" s="62"/>
      <c r="B81" s="63"/>
      <c r="C81" s="62"/>
      <c r="D81" s="64"/>
    </row>
    <row r="82" spans="1:4" x14ac:dyDescent="0.25">
      <c r="A82" s="62" t="s">
        <v>119</v>
      </c>
      <c r="B82" s="63" t="s">
        <v>4</v>
      </c>
      <c r="C82" s="62" t="s">
        <v>85</v>
      </c>
      <c r="D82" s="64">
        <v>53828</v>
      </c>
    </row>
    <row r="83" spans="1:4" x14ac:dyDescent="0.25">
      <c r="A83" s="62" t="s">
        <v>120</v>
      </c>
      <c r="B83" s="63" t="s">
        <v>4</v>
      </c>
      <c r="C83" s="62" t="s">
        <v>121</v>
      </c>
      <c r="D83" s="64">
        <v>0</v>
      </c>
    </row>
    <row r="84" spans="1:4" x14ac:dyDescent="0.25">
      <c r="A84" s="62" t="s">
        <v>568</v>
      </c>
      <c r="B84" s="63" t="s">
        <v>4</v>
      </c>
      <c r="C84" s="62" t="s">
        <v>561</v>
      </c>
      <c r="D84" s="64">
        <v>0</v>
      </c>
    </row>
    <row r="85" spans="1:4" x14ac:dyDescent="0.25">
      <c r="A85" s="67"/>
      <c r="B85" s="70"/>
      <c r="C85" s="67" t="s">
        <v>122</v>
      </c>
      <c r="D85" s="69">
        <f t="shared" ref="D85" si="7">SUM(D82:D84)</f>
        <v>53828</v>
      </c>
    </row>
    <row r="86" spans="1:4" x14ac:dyDescent="0.25">
      <c r="A86" s="71"/>
      <c r="B86" s="72" t="s">
        <v>40</v>
      </c>
      <c r="C86" s="67" t="s">
        <v>123</v>
      </c>
      <c r="D86" s="73">
        <f t="shared" ref="D86" si="8">SUM(D35,D44,D49,D57,D64,D71,D75,D80,D85)</f>
        <v>4431965</v>
      </c>
    </row>
  </sheetData>
  <pageMargins left="0.25" right="0.2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BE5C4-958B-48B9-9D7A-198E9AE6AD31}">
  <dimension ref="A1:D241"/>
  <sheetViews>
    <sheetView tabSelected="1" zoomScaleNormal="100" workbookViewId="0">
      <pane xSplit="4" ySplit="1" topLeftCell="E170" activePane="bottomRight" state="frozen"/>
      <selection activeCell="E34" sqref="E34"/>
      <selection pane="topRight" activeCell="E34" sqref="E34"/>
      <selection pane="bottomLeft" activeCell="E34" sqref="E34"/>
      <selection pane="bottomRight" activeCell="A2" sqref="A2:D241"/>
    </sheetView>
  </sheetViews>
  <sheetFormatPr defaultRowHeight="15" x14ac:dyDescent="0.25"/>
  <cols>
    <col min="1" max="1" width="16" customWidth="1"/>
    <col min="2" max="2" width="3.7109375" customWidth="1"/>
    <col min="3" max="3" width="34.85546875" customWidth="1"/>
    <col min="4" max="4" width="15.7109375" customWidth="1"/>
    <col min="5" max="22" width="9.140625" customWidth="1"/>
  </cols>
  <sheetData>
    <row r="1" spans="1:4" s="21" customFormat="1" x14ac:dyDescent="0.25">
      <c r="A1" s="35" t="s">
        <v>124</v>
      </c>
      <c r="B1" s="36" t="s">
        <v>1</v>
      </c>
      <c r="C1" s="35" t="s">
        <v>2</v>
      </c>
      <c r="D1" s="18" t="s">
        <v>598</v>
      </c>
    </row>
    <row r="2" spans="1:4" x14ac:dyDescent="0.25">
      <c r="A2" s="62" t="s">
        <v>125</v>
      </c>
      <c r="B2" s="65" t="s">
        <v>4</v>
      </c>
      <c r="C2" s="62" t="s">
        <v>126</v>
      </c>
      <c r="D2" s="64">
        <v>799000</v>
      </c>
    </row>
    <row r="3" spans="1:4" x14ac:dyDescent="0.25">
      <c r="A3" s="62" t="s">
        <v>548</v>
      </c>
      <c r="B3" s="65" t="s">
        <v>4</v>
      </c>
      <c r="C3" s="62" t="s">
        <v>549</v>
      </c>
      <c r="D3" s="64">
        <v>3600</v>
      </c>
    </row>
    <row r="4" spans="1:4" x14ac:dyDescent="0.25">
      <c r="A4" s="62" t="s">
        <v>127</v>
      </c>
      <c r="B4" s="65">
        <v>1</v>
      </c>
      <c r="C4" s="62" t="s">
        <v>128</v>
      </c>
      <c r="D4" s="64">
        <v>0</v>
      </c>
    </row>
    <row r="5" spans="1:4" x14ac:dyDescent="0.25">
      <c r="A5" s="62" t="s">
        <v>129</v>
      </c>
      <c r="B5" s="65" t="s">
        <v>4</v>
      </c>
      <c r="C5" s="62" t="s">
        <v>130</v>
      </c>
      <c r="D5" s="64">
        <v>70000</v>
      </c>
    </row>
    <row r="6" spans="1:4" x14ac:dyDescent="0.25">
      <c r="A6" s="62" t="s">
        <v>131</v>
      </c>
      <c r="B6" s="65">
        <v>1</v>
      </c>
      <c r="C6" s="62" t="s">
        <v>132</v>
      </c>
      <c r="D6" s="64">
        <v>0</v>
      </c>
    </row>
    <row r="7" spans="1:4" x14ac:dyDescent="0.25">
      <c r="A7" s="62" t="s">
        <v>133</v>
      </c>
      <c r="B7" s="65">
        <v>1</v>
      </c>
      <c r="C7" s="62" t="s">
        <v>134</v>
      </c>
      <c r="D7" s="64">
        <v>89500</v>
      </c>
    </row>
    <row r="8" spans="1:4" x14ac:dyDescent="0.25">
      <c r="A8" s="62" t="s">
        <v>135</v>
      </c>
      <c r="B8" s="65" t="s">
        <v>4</v>
      </c>
      <c r="C8" s="62" t="s">
        <v>136</v>
      </c>
      <c r="D8" s="64">
        <v>6700</v>
      </c>
    </row>
    <row r="9" spans="1:4" x14ac:dyDescent="0.25">
      <c r="A9" s="62" t="s">
        <v>137</v>
      </c>
      <c r="B9" s="65" t="s">
        <v>4</v>
      </c>
      <c r="C9" s="62" t="s">
        <v>138</v>
      </c>
      <c r="D9" s="64">
        <v>300</v>
      </c>
    </row>
    <row r="10" spans="1:4" x14ac:dyDescent="0.25">
      <c r="A10" s="62" t="s">
        <v>139</v>
      </c>
      <c r="B10" s="65">
        <v>1</v>
      </c>
      <c r="C10" s="62" t="s">
        <v>140</v>
      </c>
      <c r="D10" s="64">
        <v>136000</v>
      </c>
    </row>
    <row r="11" spans="1:4" x14ac:dyDescent="0.25">
      <c r="A11" s="62" t="s">
        <v>141</v>
      </c>
      <c r="B11" s="65" t="s">
        <v>4</v>
      </c>
      <c r="C11" s="62" t="s">
        <v>142</v>
      </c>
      <c r="D11" s="64">
        <v>6000</v>
      </c>
    </row>
    <row r="12" spans="1:4" x14ac:dyDescent="0.25">
      <c r="A12" s="62" t="s">
        <v>143</v>
      </c>
      <c r="B12" s="65" t="s">
        <v>4</v>
      </c>
      <c r="C12" s="62" t="s">
        <v>144</v>
      </c>
      <c r="D12" s="64">
        <v>5000</v>
      </c>
    </row>
    <row r="13" spans="1:4" x14ac:dyDescent="0.25">
      <c r="A13" s="62" t="s">
        <v>543</v>
      </c>
      <c r="B13" s="65" t="s">
        <v>4</v>
      </c>
      <c r="C13" s="62" t="s">
        <v>157</v>
      </c>
      <c r="D13" s="64">
        <v>60000</v>
      </c>
    </row>
    <row r="14" spans="1:4" x14ac:dyDescent="0.25">
      <c r="A14" s="62" t="s">
        <v>145</v>
      </c>
      <c r="B14" s="65" t="s">
        <v>4</v>
      </c>
      <c r="C14" s="62" t="s">
        <v>146</v>
      </c>
      <c r="D14" s="64">
        <v>2500</v>
      </c>
    </row>
    <row r="15" spans="1:4" x14ac:dyDescent="0.25">
      <c r="A15" s="62" t="s">
        <v>147</v>
      </c>
      <c r="B15" s="65">
        <v>1</v>
      </c>
      <c r="C15" s="62" t="s">
        <v>551</v>
      </c>
      <c r="D15" s="64">
        <v>325</v>
      </c>
    </row>
    <row r="16" spans="1:4" x14ac:dyDescent="0.25">
      <c r="A16" s="62" t="s">
        <v>148</v>
      </c>
      <c r="B16" s="65">
        <v>1</v>
      </c>
      <c r="C16" s="62" t="s">
        <v>149</v>
      </c>
      <c r="D16" s="64">
        <v>500</v>
      </c>
    </row>
    <row r="17" spans="1:4" x14ac:dyDescent="0.25">
      <c r="A17" s="62" t="s">
        <v>150</v>
      </c>
      <c r="B17" s="65" t="s">
        <v>4</v>
      </c>
      <c r="C17" s="62" t="s">
        <v>151</v>
      </c>
      <c r="D17" s="64">
        <v>100</v>
      </c>
    </row>
    <row r="18" spans="1:4" x14ac:dyDescent="0.25">
      <c r="A18" s="62" t="s">
        <v>152</v>
      </c>
      <c r="B18" s="65" t="s">
        <v>4</v>
      </c>
      <c r="C18" s="62" t="s">
        <v>153</v>
      </c>
      <c r="D18" s="64">
        <v>40000</v>
      </c>
    </row>
    <row r="19" spans="1:4" x14ac:dyDescent="0.25">
      <c r="A19" s="62" t="s">
        <v>152</v>
      </c>
      <c r="B19" s="65">
        <v>31</v>
      </c>
      <c r="C19" s="62" t="s">
        <v>154</v>
      </c>
      <c r="D19" s="64">
        <v>200</v>
      </c>
    </row>
    <row r="20" spans="1:4" x14ac:dyDescent="0.25">
      <c r="A20" s="62" t="s">
        <v>581</v>
      </c>
      <c r="B20" s="65" t="s">
        <v>579</v>
      </c>
      <c r="C20" s="62" t="s">
        <v>580</v>
      </c>
      <c r="D20" s="64">
        <v>0</v>
      </c>
    </row>
    <row r="21" spans="1:4" x14ac:dyDescent="0.25">
      <c r="A21" s="62" t="s">
        <v>155</v>
      </c>
      <c r="B21" s="65" t="s">
        <v>4</v>
      </c>
      <c r="C21" s="62" t="s">
        <v>156</v>
      </c>
      <c r="D21" s="64">
        <v>2000</v>
      </c>
    </row>
    <row r="22" spans="1:4" x14ac:dyDescent="0.25">
      <c r="A22" s="62" t="s">
        <v>572</v>
      </c>
      <c r="B22" s="65" t="s">
        <v>4</v>
      </c>
      <c r="C22" s="62" t="s">
        <v>573</v>
      </c>
      <c r="D22" s="64">
        <v>100000</v>
      </c>
    </row>
    <row r="23" spans="1:4" x14ac:dyDescent="0.25">
      <c r="A23" s="62" t="s">
        <v>158</v>
      </c>
      <c r="B23" s="65">
        <v>31</v>
      </c>
      <c r="C23" s="62" t="s">
        <v>589</v>
      </c>
      <c r="D23" s="64">
        <v>5100</v>
      </c>
    </row>
    <row r="24" spans="1:4" x14ac:dyDescent="0.25">
      <c r="A24" s="62" t="s">
        <v>159</v>
      </c>
      <c r="B24" s="65">
        <v>1</v>
      </c>
      <c r="C24" s="62" t="s">
        <v>160</v>
      </c>
      <c r="D24" s="64">
        <v>4050</v>
      </c>
    </row>
    <row r="25" spans="1:4" x14ac:dyDescent="0.25">
      <c r="A25" s="62" t="s">
        <v>161</v>
      </c>
      <c r="B25" s="65" t="s">
        <v>4</v>
      </c>
      <c r="C25" s="62" t="s">
        <v>162</v>
      </c>
      <c r="D25" s="64">
        <v>167500</v>
      </c>
    </row>
    <row r="26" spans="1:4" x14ac:dyDescent="0.25">
      <c r="A26" s="62" t="s">
        <v>163</v>
      </c>
      <c r="B26" s="65">
        <v>1</v>
      </c>
      <c r="C26" s="62" t="s">
        <v>164</v>
      </c>
      <c r="D26" s="64">
        <v>172370</v>
      </c>
    </row>
    <row r="27" spans="1:4" x14ac:dyDescent="0.25">
      <c r="A27" s="62" t="s">
        <v>163</v>
      </c>
      <c r="B27" s="65" t="s">
        <v>74</v>
      </c>
      <c r="C27" s="62" t="s">
        <v>165</v>
      </c>
      <c r="D27" s="64">
        <v>38217</v>
      </c>
    </row>
    <row r="28" spans="1:4" s="40" customFormat="1" x14ac:dyDescent="0.25">
      <c r="A28" s="62" t="s">
        <v>593</v>
      </c>
      <c r="B28" s="65">
        <v>1</v>
      </c>
      <c r="C28" s="62" t="s">
        <v>594</v>
      </c>
      <c r="D28" s="64">
        <v>2500</v>
      </c>
    </row>
    <row r="29" spans="1:4" x14ac:dyDescent="0.25">
      <c r="A29" s="62" t="s">
        <v>166</v>
      </c>
      <c r="B29" s="65" t="s">
        <v>4</v>
      </c>
      <c r="C29" s="62" t="s">
        <v>167</v>
      </c>
      <c r="D29" s="64">
        <v>18100</v>
      </c>
    </row>
    <row r="30" spans="1:4" x14ac:dyDescent="0.25">
      <c r="A30" s="62" t="s">
        <v>168</v>
      </c>
      <c r="B30" s="65" t="s">
        <v>4</v>
      </c>
      <c r="C30" s="62" t="s">
        <v>169</v>
      </c>
      <c r="D30" s="64">
        <v>1300</v>
      </c>
    </row>
    <row r="31" spans="1:4" x14ac:dyDescent="0.25">
      <c r="A31" s="62" t="s">
        <v>170</v>
      </c>
      <c r="B31" s="65">
        <v>1</v>
      </c>
      <c r="C31" s="62" t="s">
        <v>171</v>
      </c>
      <c r="D31" s="64">
        <v>60</v>
      </c>
    </row>
    <row r="32" spans="1:4" x14ac:dyDescent="0.25">
      <c r="A32" s="62" t="s">
        <v>172</v>
      </c>
      <c r="B32" s="65" t="s">
        <v>4</v>
      </c>
      <c r="C32" s="62" t="s">
        <v>173</v>
      </c>
      <c r="D32" s="64">
        <v>31000</v>
      </c>
    </row>
    <row r="33" spans="1:4" x14ac:dyDescent="0.25">
      <c r="A33" s="62" t="s">
        <v>544</v>
      </c>
      <c r="B33" s="65">
        <v>1</v>
      </c>
      <c r="C33" s="62" t="s">
        <v>176</v>
      </c>
      <c r="D33" s="64">
        <v>1400</v>
      </c>
    </row>
    <row r="34" spans="1:4" x14ac:dyDescent="0.25">
      <c r="A34" s="62" t="s">
        <v>174</v>
      </c>
      <c r="B34" s="65" t="s">
        <v>4</v>
      </c>
      <c r="C34" s="62" t="s">
        <v>175</v>
      </c>
      <c r="D34" s="64">
        <v>5000</v>
      </c>
    </row>
    <row r="35" spans="1:4" x14ac:dyDescent="0.25">
      <c r="A35" s="62" t="s">
        <v>177</v>
      </c>
      <c r="B35" s="65">
        <v>1</v>
      </c>
      <c r="C35" s="62" t="s">
        <v>178</v>
      </c>
      <c r="D35" s="64">
        <v>1000</v>
      </c>
    </row>
    <row r="36" spans="1:4" x14ac:dyDescent="0.25">
      <c r="A36" s="62" t="s">
        <v>179</v>
      </c>
      <c r="B36" s="65" t="s">
        <v>4</v>
      </c>
      <c r="C36" s="62" t="s">
        <v>180</v>
      </c>
      <c r="D36" s="64">
        <v>69141</v>
      </c>
    </row>
    <row r="37" spans="1:4" x14ac:dyDescent="0.25">
      <c r="A37" s="62" t="s">
        <v>181</v>
      </c>
      <c r="B37" s="65">
        <v>1</v>
      </c>
      <c r="C37" s="62" t="s">
        <v>182</v>
      </c>
      <c r="D37" s="64">
        <v>0</v>
      </c>
    </row>
    <row r="38" spans="1:4" x14ac:dyDescent="0.25">
      <c r="A38" s="62" t="s">
        <v>181</v>
      </c>
      <c r="B38" s="65">
        <v>31</v>
      </c>
      <c r="C38" s="62" t="s">
        <v>182</v>
      </c>
      <c r="D38" s="64">
        <v>22050</v>
      </c>
    </row>
    <row r="39" spans="1:4" x14ac:dyDescent="0.25">
      <c r="A39" s="62" t="s">
        <v>183</v>
      </c>
      <c r="B39" s="65" t="s">
        <v>4</v>
      </c>
      <c r="C39" s="62" t="s">
        <v>184</v>
      </c>
      <c r="D39" s="64">
        <v>7450</v>
      </c>
    </row>
    <row r="40" spans="1:4" x14ac:dyDescent="0.25">
      <c r="A40" s="62" t="s">
        <v>185</v>
      </c>
      <c r="B40" s="65" t="s">
        <v>4</v>
      </c>
      <c r="C40" s="62" t="s">
        <v>186</v>
      </c>
      <c r="D40" s="64">
        <v>525</v>
      </c>
    </row>
    <row r="41" spans="1:4" x14ac:dyDescent="0.25">
      <c r="A41" s="62" t="s">
        <v>187</v>
      </c>
      <c r="B41" s="65" t="s">
        <v>4</v>
      </c>
      <c r="C41" s="62" t="s">
        <v>188</v>
      </c>
      <c r="D41" s="64">
        <v>20</v>
      </c>
    </row>
    <row r="42" spans="1:4" x14ac:dyDescent="0.25">
      <c r="A42" s="62" t="s">
        <v>189</v>
      </c>
      <c r="B42" s="65">
        <v>1</v>
      </c>
      <c r="C42" s="62" t="s">
        <v>190</v>
      </c>
      <c r="D42" s="64">
        <v>10200</v>
      </c>
    </row>
    <row r="43" spans="1:4" x14ac:dyDescent="0.25">
      <c r="A43" s="62" t="s">
        <v>191</v>
      </c>
      <c r="B43" s="65">
        <v>31</v>
      </c>
      <c r="C43" s="62" t="s">
        <v>192</v>
      </c>
      <c r="D43" s="64">
        <v>544</v>
      </c>
    </row>
    <row r="44" spans="1:4" x14ac:dyDescent="0.25">
      <c r="A44" s="62" t="s">
        <v>193</v>
      </c>
      <c r="B44" s="65">
        <v>1</v>
      </c>
      <c r="C44" s="62" t="s">
        <v>194</v>
      </c>
      <c r="D44" s="64">
        <v>1000</v>
      </c>
    </row>
    <row r="45" spans="1:4" x14ac:dyDescent="0.25">
      <c r="A45" s="62" t="s">
        <v>193</v>
      </c>
      <c r="B45" s="65">
        <v>31</v>
      </c>
      <c r="C45" s="62" t="s">
        <v>195</v>
      </c>
      <c r="D45" s="64">
        <v>5032</v>
      </c>
    </row>
    <row r="46" spans="1:4" x14ac:dyDescent="0.25">
      <c r="A46" s="62" t="s">
        <v>196</v>
      </c>
      <c r="B46" s="65" t="s">
        <v>4</v>
      </c>
      <c r="C46" s="62" t="s">
        <v>197</v>
      </c>
      <c r="D46" s="64">
        <v>42120</v>
      </c>
    </row>
    <row r="47" spans="1:4" x14ac:dyDescent="0.25">
      <c r="A47" s="62" t="s">
        <v>198</v>
      </c>
      <c r="B47" s="65" t="s">
        <v>4</v>
      </c>
      <c r="C47" s="62" t="s">
        <v>199</v>
      </c>
      <c r="D47" s="64">
        <v>4030</v>
      </c>
    </row>
    <row r="48" spans="1:4" x14ac:dyDescent="0.25">
      <c r="A48" s="62" t="s">
        <v>200</v>
      </c>
      <c r="B48" s="65" t="s">
        <v>4</v>
      </c>
      <c r="C48" s="62" t="s">
        <v>517</v>
      </c>
      <c r="D48" s="64">
        <v>2390</v>
      </c>
    </row>
    <row r="49" spans="1:4" x14ac:dyDescent="0.25">
      <c r="A49" s="62" t="s">
        <v>201</v>
      </c>
      <c r="B49" s="65" t="s">
        <v>4</v>
      </c>
      <c r="C49" s="62" t="s">
        <v>202</v>
      </c>
      <c r="D49" s="64">
        <v>851</v>
      </c>
    </row>
    <row r="50" spans="1:4" x14ac:dyDescent="0.25">
      <c r="A50" s="62" t="s">
        <v>203</v>
      </c>
      <c r="B50" s="65" t="s">
        <v>4</v>
      </c>
      <c r="C50" s="62" t="s">
        <v>516</v>
      </c>
      <c r="D50" s="64">
        <v>2430</v>
      </c>
    </row>
    <row r="51" spans="1:4" x14ac:dyDescent="0.25">
      <c r="A51" s="62" t="s">
        <v>204</v>
      </c>
      <c r="B51" s="65" t="s">
        <v>4</v>
      </c>
      <c r="C51" s="62" t="s">
        <v>205</v>
      </c>
      <c r="D51" s="64">
        <v>3000</v>
      </c>
    </row>
    <row r="52" spans="1:4" x14ac:dyDescent="0.25">
      <c r="A52" s="62" t="s">
        <v>206</v>
      </c>
      <c r="B52" s="65" t="s">
        <v>4</v>
      </c>
      <c r="C52" s="62" t="s">
        <v>207</v>
      </c>
      <c r="D52" s="64">
        <v>436</v>
      </c>
    </row>
    <row r="53" spans="1:4" x14ac:dyDescent="0.25">
      <c r="A53" s="62" t="s">
        <v>208</v>
      </c>
      <c r="B53" s="65" t="s">
        <v>4</v>
      </c>
      <c r="C53" s="62" t="s">
        <v>209</v>
      </c>
      <c r="D53" s="64">
        <v>1287</v>
      </c>
    </row>
    <row r="54" spans="1:4" x14ac:dyDescent="0.25">
      <c r="A54" s="62" t="s">
        <v>210</v>
      </c>
      <c r="B54" s="65" t="s">
        <v>4</v>
      </c>
      <c r="C54" s="62" t="s">
        <v>211</v>
      </c>
      <c r="D54" s="64">
        <v>1702</v>
      </c>
    </row>
    <row r="55" spans="1:4" x14ac:dyDescent="0.25">
      <c r="A55" s="62" t="s">
        <v>212</v>
      </c>
      <c r="B55" s="65" t="s">
        <v>4</v>
      </c>
      <c r="C55" s="62" t="s">
        <v>213</v>
      </c>
      <c r="D55" s="64">
        <v>851</v>
      </c>
    </row>
    <row r="56" spans="1:4" x14ac:dyDescent="0.25">
      <c r="A56" s="62" t="s">
        <v>214</v>
      </c>
      <c r="B56" s="65" t="s">
        <v>4</v>
      </c>
      <c r="C56" s="62" t="s">
        <v>215</v>
      </c>
      <c r="D56" s="64">
        <v>851</v>
      </c>
    </row>
    <row r="57" spans="1:4" x14ac:dyDescent="0.25">
      <c r="A57" s="62" t="s">
        <v>216</v>
      </c>
      <c r="B57" s="65" t="s">
        <v>4</v>
      </c>
      <c r="C57" s="62" t="s">
        <v>217</v>
      </c>
      <c r="D57" s="64">
        <v>249</v>
      </c>
    </row>
    <row r="58" spans="1:4" x14ac:dyDescent="0.25">
      <c r="A58" s="62" t="s">
        <v>218</v>
      </c>
      <c r="B58" s="65" t="s">
        <v>4</v>
      </c>
      <c r="C58" s="62" t="s">
        <v>219</v>
      </c>
      <c r="D58" s="64">
        <v>436</v>
      </c>
    </row>
    <row r="59" spans="1:4" x14ac:dyDescent="0.25">
      <c r="A59" s="62" t="s">
        <v>220</v>
      </c>
      <c r="B59" s="65" t="s">
        <v>4</v>
      </c>
      <c r="C59" s="62" t="s">
        <v>221</v>
      </c>
      <c r="D59" s="64">
        <v>2345</v>
      </c>
    </row>
    <row r="60" spans="1:4" x14ac:dyDescent="0.25">
      <c r="A60" s="62" t="s">
        <v>222</v>
      </c>
      <c r="B60" s="65" t="s">
        <v>4</v>
      </c>
      <c r="C60" s="62" t="s">
        <v>223</v>
      </c>
      <c r="D60" s="64">
        <v>5100</v>
      </c>
    </row>
    <row r="61" spans="1:4" x14ac:dyDescent="0.25">
      <c r="A61" s="62" t="s">
        <v>224</v>
      </c>
      <c r="B61" s="65">
        <v>1</v>
      </c>
      <c r="C61" s="62" t="s">
        <v>225</v>
      </c>
      <c r="D61" s="64">
        <v>325</v>
      </c>
    </row>
    <row r="62" spans="1:4" x14ac:dyDescent="0.25">
      <c r="A62" s="62" t="s">
        <v>226</v>
      </c>
      <c r="B62" s="65">
        <v>1</v>
      </c>
      <c r="C62" s="62" t="s">
        <v>227</v>
      </c>
      <c r="D62" s="64">
        <v>5000</v>
      </c>
    </row>
    <row r="63" spans="1:4" x14ac:dyDescent="0.25">
      <c r="A63" s="62" t="s">
        <v>228</v>
      </c>
      <c r="B63" s="65" t="s">
        <v>4</v>
      </c>
      <c r="C63" s="62" t="s">
        <v>229</v>
      </c>
      <c r="D63" s="64">
        <v>8000</v>
      </c>
    </row>
    <row r="64" spans="1:4" x14ac:dyDescent="0.25">
      <c r="A64" s="62" t="s">
        <v>558</v>
      </c>
      <c r="B64" s="65" t="s">
        <v>4</v>
      </c>
      <c r="C64" s="62" t="s">
        <v>559</v>
      </c>
      <c r="D64" s="64">
        <v>0</v>
      </c>
    </row>
    <row r="65" spans="1:4" x14ac:dyDescent="0.25">
      <c r="A65" s="62" t="s">
        <v>230</v>
      </c>
      <c r="B65" s="65" t="s">
        <v>4</v>
      </c>
      <c r="C65" s="62" t="s">
        <v>231</v>
      </c>
      <c r="D65" s="64">
        <v>2000</v>
      </c>
    </row>
    <row r="66" spans="1:4" x14ac:dyDescent="0.25">
      <c r="A66" s="62" t="s">
        <v>232</v>
      </c>
      <c r="B66" s="65">
        <v>1</v>
      </c>
      <c r="C66" s="62" t="s">
        <v>233</v>
      </c>
      <c r="D66" s="64">
        <v>200</v>
      </c>
    </row>
    <row r="67" spans="1:4" x14ac:dyDescent="0.25">
      <c r="A67" s="62" t="s">
        <v>234</v>
      </c>
      <c r="B67" s="65" t="s">
        <v>4</v>
      </c>
      <c r="C67" s="62" t="s">
        <v>235</v>
      </c>
      <c r="D67" s="64">
        <v>20000</v>
      </c>
    </row>
    <row r="68" spans="1:4" x14ac:dyDescent="0.25">
      <c r="A68" s="62" t="s">
        <v>236</v>
      </c>
      <c r="B68" s="65" t="s">
        <v>4</v>
      </c>
      <c r="C68" s="62" t="s">
        <v>237</v>
      </c>
      <c r="D68" s="64">
        <v>3500</v>
      </c>
    </row>
    <row r="69" spans="1:4" x14ac:dyDescent="0.25">
      <c r="A69" s="62" t="s">
        <v>238</v>
      </c>
      <c r="B69" s="65" t="s">
        <v>4</v>
      </c>
      <c r="C69" s="62" t="s">
        <v>239</v>
      </c>
      <c r="D69" s="64">
        <v>4000</v>
      </c>
    </row>
    <row r="70" spans="1:4" x14ac:dyDescent="0.25">
      <c r="A70" s="62" t="s">
        <v>240</v>
      </c>
      <c r="B70" s="65" t="s">
        <v>4</v>
      </c>
      <c r="C70" s="62" t="s">
        <v>241</v>
      </c>
      <c r="D70" s="64">
        <v>851</v>
      </c>
    </row>
    <row r="71" spans="1:4" x14ac:dyDescent="0.25">
      <c r="A71" s="62" t="s">
        <v>242</v>
      </c>
      <c r="B71" s="65" t="s">
        <v>4</v>
      </c>
      <c r="C71" s="62" t="s">
        <v>243</v>
      </c>
      <c r="D71" s="64">
        <v>90</v>
      </c>
    </row>
    <row r="72" spans="1:4" x14ac:dyDescent="0.25">
      <c r="A72" s="62" t="s">
        <v>244</v>
      </c>
      <c r="B72" s="65" t="s">
        <v>4</v>
      </c>
      <c r="C72" s="62" t="s">
        <v>245</v>
      </c>
      <c r="D72" s="64">
        <v>10</v>
      </c>
    </row>
    <row r="73" spans="1:4" x14ac:dyDescent="0.25">
      <c r="A73" s="62" t="s">
        <v>246</v>
      </c>
      <c r="B73" s="65" t="s">
        <v>4</v>
      </c>
      <c r="C73" s="62" t="s">
        <v>247</v>
      </c>
      <c r="D73" s="64">
        <v>86200</v>
      </c>
    </row>
    <row r="74" spans="1:4" x14ac:dyDescent="0.25">
      <c r="A74" s="62" t="s">
        <v>248</v>
      </c>
      <c r="B74" s="65"/>
      <c r="C74" s="62" t="s">
        <v>249</v>
      </c>
      <c r="D74" s="64">
        <v>50000</v>
      </c>
    </row>
    <row r="75" spans="1:4" x14ac:dyDescent="0.25">
      <c r="A75" s="62" t="s">
        <v>250</v>
      </c>
      <c r="B75" s="65">
        <v>1</v>
      </c>
      <c r="C75" s="62" t="s">
        <v>251</v>
      </c>
      <c r="D75" s="64">
        <v>48670</v>
      </c>
    </row>
    <row r="76" spans="1:4" x14ac:dyDescent="0.25">
      <c r="A76" s="62" t="s">
        <v>252</v>
      </c>
      <c r="B76" s="65">
        <v>1</v>
      </c>
      <c r="C76" s="62" t="s">
        <v>253</v>
      </c>
      <c r="D76" s="64">
        <v>5282</v>
      </c>
    </row>
    <row r="77" spans="1:4" x14ac:dyDescent="0.25">
      <c r="A77" s="62" t="s">
        <v>254</v>
      </c>
      <c r="B77" s="65">
        <v>1</v>
      </c>
      <c r="C77" s="62" t="s">
        <v>255</v>
      </c>
      <c r="D77" s="64">
        <v>370</v>
      </c>
    </row>
    <row r="78" spans="1:4" x14ac:dyDescent="0.25">
      <c r="A78" s="62" t="s">
        <v>256</v>
      </c>
      <c r="B78" s="65">
        <v>1</v>
      </c>
      <c r="C78" s="62" t="s">
        <v>257</v>
      </c>
      <c r="D78" s="64">
        <v>20</v>
      </c>
    </row>
    <row r="79" spans="1:4" x14ac:dyDescent="0.25">
      <c r="A79" s="62" t="s">
        <v>258</v>
      </c>
      <c r="B79" s="65">
        <v>1</v>
      </c>
      <c r="C79" s="62" t="s">
        <v>259</v>
      </c>
      <c r="D79" s="64">
        <v>10200</v>
      </c>
    </row>
    <row r="80" spans="1:4" x14ac:dyDescent="0.25">
      <c r="A80" s="62" t="s">
        <v>545</v>
      </c>
      <c r="B80" s="65">
        <v>1</v>
      </c>
      <c r="C80" s="62" t="s">
        <v>262</v>
      </c>
      <c r="D80" s="64">
        <v>750</v>
      </c>
    </row>
    <row r="81" spans="1:4" x14ac:dyDescent="0.25">
      <c r="A81" s="62" t="s">
        <v>260</v>
      </c>
      <c r="B81" s="65">
        <v>1</v>
      </c>
      <c r="C81" s="62" t="s">
        <v>261</v>
      </c>
      <c r="D81" s="64">
        <v>1000</v>
      </c>
    </row>
    <row r="82" spans="1:4" x14ac:dyDescent="0.25">
      <c r="A82" s="62" t="s">
        <v>263</v>
      </c>
      <c r="B82" s="65" t="s">
        <v>4</v>
      </c>
      <c r="C82" s="62" t="s">
        <v>264</v>
      </c>
      <c r="D82" s="64">
        <v>17455</v>
      </c>
    </row>
    <row r="83" spans="1:4" x14ac:dyDescent="0.25">
      <c r="A83" s="62" t="s">
        <v>263</v>
      </c>
      <c r="B83" s="65">
        <v>31</v>
      </c>
      <c r="C83" s="62" t="s">
        <v>588</v>
      </c>
      <c r="D83" s="64">
        <v>5600</v>
      </c>
    </row>
    <row r="84" spans="1:4" x14ac:dyDescent="0.25">
      <c r="A84" s="62" t="s">
        <v>263</v>
      </c>
      <c r="B84" s="65" t="s">
        <v>62</v>
      </c>
      <c r="C84" s="62" t="s">
        <v>265</v>
      </c>
      <c r="D84" s="64">
        <v>22313</v>
      </c>
    </row>
    <row r="85" spans="1:4" x14ac:dyDescent="0.25">
      <c r="A85" s="62" t="s">
        <v>530</v>
      </c>
      <c r="B85" s="65">
        <v>1</v>
      </c>
      <c r="C85" s="62" t="s">
        <v>531</v>
      </c>
      <c r="D85" s="64">
        <v>50</v>
      </c>
    </row>
    <row r="86" spans="1:4" x14ac:dyDescent="0.25">
      <c r="A86" s="62" t="s">
        <v>266</v>
      </c>
      <c r="B86" s="65" t="s">
        <v>4</v>
      </c>
      <c r="C86" s="62" t="s">
        <v>267</v>
      </c>
      <c r="D86" s="64">
        <v>4000</v>
      </c>
    </row>
    <row r="87" spans="1:4" x14ac:dyDescent="0.25">
      <c r="A87" s="62" t="s">
        <v>268</v>
      </c>
      <c r="B87" s="65">
        <v>1</v>
      </c>
      <c r="C87" s="62" t="s">
        <v>269</v>
      </c>
      <c r="D87" s="64">
        <v>200</v>
      </c>
    </row>
    <row r="88" spans="1:4" x14ac:dyDescent="0.25">
      <c r="A88" s="62" t="s">
        <v>533</v>
      </c>
      <c r="B88" s="65" t="s">
        <v>4</v>
      </c>
      <c r="C88" s="62" t="s">
        <v>534</v>
      </c>
      <c r="D88" s="64">
        <v>0</v>
      </c>
    </row>
    <row r="89" spans="1:4" x14ac:dyDescent="0.25">
      <c r="A89" s="62" t="s">
        <v>270</v>
      </c>
      <c r="B89" s="65">
        <v>1</v>
      </c>
      <c r="C89" s="62" t="s">
        <v>271</v>
      </c>
      <c r="D89" s="64">
        <v>1000</v>
      </c>
    </row>
    <row r="90" spans="1:4" x14ac:dyDescent="0.25">
      <c r="A90" s="62" t="s">
        <v>272</v>
      </c>
      <c r="B90" s="65">
        <v>1</v>
      </c>
      <c r="C90" s="62" t="s">
        <v>273</v>
      </c>
      <c r="D90" s="64">
        <v>105</v>
      </c>
    </row>
    <row r="91" spans="1:4" x14ac:dyDescent="0.25">
      <c r="A91" s="62" t="s">
        <v>274</v>
      </c>
      <c r="B91" s="65">
        <v>1</v>
      </c>
      <c r="C91" s="62" t="s">
        <v>275</v>
      </c>
      <c r="D91" s="64">
        <v>10</v>
      </c>
    </row>
    <row r="92" spans="1:4" x14ac:dyDescent="0.25">
      <c r="A92" s="62" t="s">
        <v>276</v>
      </c>
      <c r="B92" s="65" t="s">
        <v>4</v>
      </c>
      <c r="C92" s="62" t="s">
        <v>277</v>
      </c>
      <c r="D92" s="64">
        <v>2000</v>
      </c>
    </row>
    <row r="93" spans="1:4" x14ac:dyDescent="0.25">
      <c r="A93" s="62" t="s">
        <v>278</v>
      </c>
      <c r="B93" s="65" t="s">
        <v>4</v>
      </c>
      <c r="C93" s="62" t="s">
        <v>279</v>
      </c>
      <c r="D93" s="64">
        <v>750</v>
      </c>
    </row>
    <row r="94" spans="1:4" x14ac:dyDescent="0.25">
      <c r="A94" s="62" t="s">
        <v>280</v>
      </c>
      <c r="B94" s="65">
        <v>1</v>
      </c>
      <c r="C94" s="62" t="s">
        <v>281</v>
      </c>
      <c r="D94" s="64">
        <v>2000</v>
      </c>
    </row>
    <row r="95" spans="1:4" x14ac:dyDescent="0.25">
      <c r="A95" s="62" t="s">
        <v>282</v>
      </c>
      <c r="B95" s="65">
        <v>1</v>
      </c>
      <c r="C95" s="62" t="s">
        <v>283</v>
      </c>
      <c r="D95" s="64">
        <v>15</v>
      </c>
    </row>
    <row r="96" spans="1:4" x14ac:dyDescent="0.25">
      <c r="A96" s="62" t="s">
        <v>284</v>
      </c>
      <c r="B96" s="65">
        <v>1</v>
      </c>
      <c r="C96" s="62" t="s">
        <v>285</v>
      </c>
      <c r="D96" s="64">
        <v>15</v>
      </c>
    </row>
    <row r="97" spans="1:4" x14ac:dyDescent="0.25">
      <c r="A97" s="62" t="s">
        <v>286</v>
      </c>
      <c r="B97" s="65" t="s">
        <v>4</v>
      </c>
      <c r="C97" s="62" t="s">
        <v>287</v>
      </c>
      <c r="D97" s="64">
        <v>4000</v>
      </c>
    </row>
    <row r="98" spans="1:4" x14ac:dyDescent="0.25">
      <c r="A98" s="62" t="s">
        <v>286</v>
      </c>
      <c r="B98" s="65">
        <v>26</v>
      </c>
      <c r="C98" s="62" t="s">
        <v>288</v>
      </c>
      <c r="D98" s="64">
        <v>4014</v>
      </c>
    </row>
    <row r="99" spans="1:4" x14ac:dyDescent="0.25">
      <c r="A99" s="62" t="s">
        <v>289</v>
      </c>
      <c r="B99" s="65">
        <v>1</v>
      </c>
      <c r="C99" s="62" t="s">
        <v>290</v>
      </c>
      <c r="D99" s="64">
        <v>2000</v>
      </c>
    </row>
    <row r="100" spans="1:4" x14ac:dyDescent="0.25">
      <c r="A100" s="62" t="s">
        <v>592</v>
      </c>
      <c r="B100" s="65">
        <v>1</v>
      </c>
      <c r="C100" s="62" t="s">
        <v>591</v>
      </c>
      <c r="D100" s="64">
        <v>1000</v>
      </c>
    </row>
    <row r="101" spans="1:4" x14ac:dyDescent="0.25">
      <c r="A101" s="62" t="s">
        <v>291</v>
      </c>
      <c r="B101" s="65" t="s">
        <v>4</v>
      </c>
      <c r="C101" s="62" t="s">
        <v>292</v>
      </c>
      <c r="D101" s="64">
        <v>2552</v>
      </c>
    </row>
    <row r="102" spans="1:4" x14ac:dyDescent="0.25">
      <c r="A102" s="62" t="s">
        <v>293</v>
      </c>
      <c r="B102" s="65">
        <v>1</v>
      </c>
      <c r="C102" s="62" t="s">
        <v>294</v>
      </c>
      <c r="D102" s="64">
        <v>1500</v>
      </c>
    </row>
    <row r="103" spans="1:4" x14ac:dyDescent="0.25">
      <c r="A103" s="62" t="s">
        <v>295</v>
      </c>
      <c r="B103" s="65" t="s">
        <v>4</v>
      </c>
      <c r="C103" s="62" t="s">
        <v>296</v>
      </c>
      <c r="D103" s="64">
        <v>430</v>
      </c>
    </row>
    <row r="104" spans="1:4" x14ac:dyDescent="0.25">
      <c r="A104" s="62" t="s">
        <v>297</v>
      </c>
      <c r="B104" s="65" t="s">
        <v>4</v>
      </c>
      <c r="C104" s="62" t="s">
        <v>298</v>
      </c>
      <c r="D104" s="64">
        <v>30</v>
      </c>
    </row>
    <row r="105" spans="1:4" x14ac:dyDescent="0.25">
      <c r="A105" s="62" t="s">
        <v>299</v>
      </c>
      <c r="B105" s="65">
        <v>1</v>
      </c>
      <c r="C105" s="62" t="s">
        <v>300</v>
      </c>
      <c r="D105" s="64">
        <v>1500</v>
      </c>
    </row>
    <row r="106" spans="1:4" x14ac:dyDescent="0.25">
      <c r="A106" s="62" t="s">
        <v>301</v>
      </c>
      <c r="B106" s="65" t="s">
        <v>4</v>
      </c>
      <c r="C106" s="62" t="s">
        <v>302</v>
      </c>
      <c r="D106" s="64">
        <v>12600</v>
      </c>
    </row>
    <row r="107" spans="1:4" x14ac:dyDescent="0.25">
      <c r="A107" s="62" t="s">
        <v>303</v>
      </c>
      <c r="B107" s="65">
        <v>1</v>
      </c>
      <c r="C107" s="62" t="s">
        <v>304</v>
      </c>
      <c r="D107" s="64">
        <v>18000</v>
      </c>
    </row>
    <row r="108" spans="1:4" x14ac:dyDescent="0.25">
      <c r="A108" s="62" t="s">
        <v>305</v>
      </c>
      <c r="B108" s="65">
        <v>1</v>
      </c>
      <c r="C108" s="62" t="s">
        <v>306</v>
      </c>
      <c r="D108" s="64">
        <v>10000</v>
      </c>
    </row>
    <row r="109" spans="1:4" x14ac:dyDescent="0.25">
      <c r="A109" s="62" t="s">
        <v>307</v>
      </c>
      <c r="B109" s="65" t="s">
        <v>4</v>
      </c>
      <c r="C109" s="62" t="s">
        <v>308</v>
      </c>
      <c r="D109" s="64">
        <v>1500</v>
      </c>
    </row>
    <row r="110" spans="1:4" x14ac:dyDescent="0.25">
      <c r="A110" s="62" t="s">
        <v>309</v>
      </c>
      <c r="B110" s="65">
        <v>1</v>
      </c>
      <c r="C110" s="62" t="s">
        <v>310</v>
      </c>
      <c r="D110" s="64">
        <v>80000</v>
      </c>
    </row>
    <row r="111" spans="1:4" x14ac:dyDescent="0.25">
      <c r="A111" s="62" t="s">
        <v>311</v>
      </c>
      <c r="B111" s="65" t="s">
        <v>4</v>
      </c>
      <c r="C111" s="62" t="s">
        <v>312</v>
      </c>
      <c r="D111" s="64">
        <v>2000</v>
      </c>
    </row>
    <row r="112" spans="1:4" x14ac:dyDescent="0.25">
      <c r="A112" s="62" t="s">
        <v>313</v>
      </c>
      <c r="B112" s="65" t="s">
        <v>4</v>
      </c>
      <c r="C112" s="62" t="s">
        <v>314</v>
      </c>
      <c r="D112" s="64">
        <v>13000</v>
      </c>
    </row>
    <row r="113" spans="1:4" x14ac:dyDescent="0.25">
      <c r="A113" s="62" t="s">
        <v>315</v>
      </c>
      <c r="B113" s="65" t="s">
        <v>4</v>
      </c>
      <c r="C113" s="62" t="s">
        <v>316</v>
      </c>
      <c r="D113" s="64">
        <v>5020</v>
      </c>
    </row>
    <row r="114" spans="1:4" ht="15.75" thickBot="1" x14ac:dyDescent="0.3">
      <c r="A114" s="62" t="s">
        <v>317</v>
      </c>
      <c r="B114" s="65" t="s">
        <v>4</v>
      </c>
      <c r="C114" s="62" t="s">
        <v>318</v>
      </c>
      <c r="D114" s="64">
        <v>1525</v>
      </c>
    </row>
    <row r="115" spans="1:4" ht="15.75" thickTop="1" x14ac:dyDescent="0.25">
      <c r="A115" s="74" t="s">
        <v>319</v>
      </c>
      <c r="B115" s="75" t="s">
        <v>4</v>
      </c>
      <c r="C115" s="76" t="s">
        <v>320</v>
      </c>
      <c r="D115" s="77">
        <v>144765</v>
      </c>
    </row>
    <row r="116" spans="1:4" x14ac:dyDescent="0.25">
      <c r="A116" s="78" t="s">
        <v>321</v>
      </c>
      <c r="B116" s="79" t="s">
        <v>4</v>
      </c>
      <c r="C116" s="80" t="s">
        <v>322</v>
      </c>
      <c r="D116" s="81">
        <v>15410</v>
      </c>
    </row>
    <row r="117" spans="1:4" x14ac:dyDescent="0.25">
      <c r="A117" s="78" t="s">
        <v>323</v>
      </c>
      <c r="B117" s="79" t="s">
        <v>4</v>
      </c>
      <c r="C117" s="80" t="s">
        <v>324</v>
      </c>
      <c r="D117" s="81">
        <v>2525</v>
      </c>
    </row>
    <row r="118" spans="1:4" x14ac:dyDescent="0.25">
      <c r="A118" s="78" t="s">
        <v>325</v>
      </c>
      <c r="B118" s="79" t="s">
        <v>4</v>
      </c>
      <c r="C118" s="80" t="s">
        <v>326</v>
      </c>
      <c r="D118" s="81">
        <v>165</v>
      </c>
    </row>
    <row r="119" spans="1:4" x14ac:dyDescent="0.25">
      <c r="A119" s="78" t="s">
        <v>327</v>
      </c>
      <c r="B119" s="79" t="s">
        <v>4</v>
      </c>
      <c r="C119" s="80" t="s">
        <v>328</v>
      </c>
      <c r="D119" s="81">
        <v>10200</v>
      </c>
    </row>
    <row r="120" spans="1:4" x14ac:dyDescent="0.25">
      <c r="A120" s="78" t="s">
        <v>329</v>
      </c>
      <c r="B120" s="79" t="s">
        <v>4</v>
      </c>
      <c r="C120" s="80" t="s">
        <v>330</v>
      </c>
      <c r="D120" s="81">
        <v>1000</v>
      </c>
    </row>
    <row r="121" spans="1:4" x14ac:dyDescent="0.25">
      <c r="A121" s="78" t="s">
        <v>546</v>
      </c>
      <c r="B121" s="79" t="s">
        <v>4</v>
      </c>
      <c r="C121" s="80" t="s">
        <v>337</v>
      </c>
      <c r="D121" s="81">
        <v>8350</v>
      </c>
    </row>
    <row r="122" spans="1:4" x14ac:dyDescent="0.25">
      <c r="A122" s="78" t="s">
        <v>331</v>
      </c>
      <c r="B122" s="79" t="s">
        <v>4</v>
      </c>
      <c r="C122" s="80" t="s">
        <v>332</v>
      </c>
      <c r="D122" s="81">
        <v>2000</v>
      </c>
    </row>
    <row r="123" spans="1:4" x14ac:dyDescent="0.25">
      <c r="A123" s="78" t="s">
        <v>333</v>
      </c>
      <c r="B123" s="79" t="s">
        <v>4</v>
      </c>
      <c r="C123" s="80" t="s">
        <v>334</v>
      </c>
      <c r="D123" s="81">
        <v>2000</v>
      </c>
    </row>
    <row r="124" spans="1:4" x14ac:dyDescent="0.25">
      <c r="A124" s="78" t="s">
        <v>335</v>
      </c>
      <c r="B124" s="79" t="s">
        <v>4</v>
      </c>
      <c r="C124" s="80" t="s">
        <v>336</v>
      </c>
      <c r="D124" s="81">
        <v>4950</v>
      </c>
    </row>
    <row r="125" spans="1:4" x14ac:dyDescent="0.25">
      <c r="A125" s="78" t="s">
        <v>338</v>
      </c>
      <c r="B125" s="79" t="s">
        <v>4</v>
      </c>
      <c r="C125" s="80" t="s">
        <v>339</v>
      </c>
      <c r="D125" s="81">
        <v>2500</v>
      </c>
    </row>
    <row r="126" spans="1:4" x14ac:dyDescent="0.25">
      <c r="A126" s="78" t="s">
        <v>340</v>
      </c>
      <c r="B126" s="79" t="s">
        <v>4</v>
      </c>
      <c r="C126" s="80" t="s">
        <v>341</v>
      </c>
      <c r="D126" s="81">
        <v>39541</v>
      </c>
    </row>
    <row r="127" spans="1:4" x14ac:dyDescent="0.25">
      <c r="A127" s="78" t="s">
        <v>342</v>
      </c>
      <c r="B127" s="79" t="s">
        <v>4</v>
      </c>
      <c r="C127" s="80" t="s">
        <v>343</v>
      </c>
      <c r="D127" s="81">
        <v>20</v>
      </c>
    </row>
    <row r="128" spans="1:4" ht="15.75" thickBot="1" x14ac:dyDescent="0.3">
      <c r="A128" s="82" t="s">
        <v>344</v>
      </c>
      <c r="B128" s="83" t="s">
        <v>4</v>
      </c>
      <c r="C128" s="84" t="s">
        <v>345</v>
      </c>
      <c r="D128" s="85">
        <v>10200</v>
      </c>
    </row>
    <row r="129" spans="1:4" ht="15.75" thickTop="1" x14ac:dyDescent="0.25">
      <c r="A129" s="62" t="s">
        <v>346</v>
      </c>
      <c r="B129" s="65" t="s">
        <v>4</v>
      </c>
      <c r="C129" s="62" t="s">
        <v>347</v>
      </c>
      <c r="D129" s="64">
        <v>82900</v>
      </c>
    </row>
    <row r="130" spans="1:4" x14ac:dyDescent="0.25">
      <c r="A130" s="62" t="s">
        <v>348</v>
      </c>
      <c r="B130" s="65" t="s">
        <v>4</v>
      </c>
      <c r="C130" s="62" t="s">
        <v>349</v>
      </c>
      <c r="D130" s="64">
        <v>27200</v>
      </c>
    </row>
    <row r="131" spans="1:4" x14ac:dyDescent="0.25">
      <c r="A131" s="62" t="s">
        <v>350</v>
      </c>
      <c r="B131" s="65" t="s">
        <v>4</v>
      </c>
      <c r="C131" s="62" t="s">
        <v>351</v>
      </c>
      <c r="D131" s="64">
        <v>8890</v>
      </c>
    </row>
    <row r="132" spans="1:4" x14ac:dyDescent="0.25">
      <c r="A132" s="62" t="s">
        <v>352</v>
      </c>
      <c r="B132" s="65" t="s">
        <v>4</v>
      </c>
      <c r="C132" s="62" t="s">
        <v>353</v>
      </c>
      <c r="D132" s="64">
        <v>1460</v>
      </c>
    </row>
    <row r="133" spans="1:4" x14ac:dyDescent="0.25">
      <c r="A133" s="62" t="s">
        <v>354</v>
      </c>
      <c r="B133" s="65" t="s">
        <v>4</v>
      </c>
      <c r="C133" s="62" t="s">
        <v>355</v>
      </c>
      <c r="D133" s="64">
        <v>150</v>
      </c>
    </row>
    <row r="134" spans="1:4" x14ac:dyDescent="0.25">
      <c r="A134" s="62" t="s">
        <v>356</v>
      </c>
      <c r="B134" s="65" t="s">
        <v>4</v>
      </c>
      <c r="C134" s="62" t="s">
        <v>357</v>
      </c>
      <c r="D134" s="64">
        <v>10200</v>
      </c>
    </row>
    <row r="135" spans="1:4" x14ac:dyDescent="0.25">
      <c r="A135" s="62" t="s">
        <v>358</v>
      </c>
      <c r="B135" s="65">
        <v>1</v>
      </c>
      <c r="C135" s="62" t="s">
        <v>359</v>
      </c>
      <c r="D135" s="64">
        <v>2500</v>
      </c>
    </row>
    <row r="136" spans="1:4" x14ac:dyDescent="0.25">
      <c r="A136" s="62" t="s">
        <v>360</v>
      </c>
      <c r="B136" s="65">
        <v>1</v>
      </c>
      <c r="C136" s="62" t="s">
        <v>361</v>
      </c>
      <c r="D136" s="64">
        <v>500</v>
      </c>
    </row>
    <row r="137" spans="1:4" x14ac:dyDescent="0.25">
      <c r="A137" s="62" t="s">
        <v>362</v>
      </c>
      <c r="B137" s="65" t="s">
        <v>4</v>
      </c>
      <c r="C137" s="62" t="s">
        <v>363</v>
      </c>
      <c r="D137" s="64">
        <v>63795</v>
      </c>
    </row>
    <row r="138" spans="1:4" x14ac:dyDescent="0.25">
      <c r="A138" s="62" t="s">
        <v>364</v>
      </c>
      <c r="B138" s="65" t="s">
        <v>4</v>
      </c>
      <c r="C138" s="62" t="s">
        <v>188</v>
      </c>
      <c r="D138" s="64">
        <v>20</v>
      </c>
    </row>
    <row r="139" spans="1:4" x14ac:dyDescent="0.25">
      <c r="A139" s="62" t="s">
        <v>365</v>
      </c>
      <c r="B139" s="65" t="s">
        <v>4</v>
      </c>
      <c r="C139" s="62" t="s">
        <v>366</v>
      </c>
      <c r="D139" s="64">
        <v>10200</v>
      </c>
    </row>
    <row r="140" spans="1:4" x14ac:dyDescent="0.25">
      <c r="A140" s="62" t="s">
        <v>367</v>
      </c>
      <c r="B140" s="65" t="s">
        <v>4</v>
      </c>
      <c r="C140" s="62" t="s">
        <v>368</v>
      </c>
      <c r="D140" s="64">
        <v>1800</v>
      </c>
    </row>
    <row r="141" spans="1:4" x14ac:dyDescent="0.25">
      <c r="A141" s="62" t="s">
        <v>552</v>
      </c>
      <c r="B141" s="65" t="s">
        <v>4</v>
      </c>
      <c r="C141" s="62" t="s">
        <v>369</v>
      </c>
      <c r="D141" s="64">
        <v>6000</v>
      </c>
    </row>
    <row r="142" spans="1:4" x14ac:dyDescent="0.25">
      <c r="A142" s="62" t="s">
        <v>370</v>
      </c>
      <c r="B142" s="65">
        <v>1</v>
      </c>
      <c r="C142" s="62" t="s">
        <v>332</v>
      </c>
      <c r="D142" s="64">
        <v>750</v>
      </c>
    </row>
    <row r="143" spans="1:4" x14ac:dyDescent="0.25">
      <c r="A143" s="62" t="s">
        <v>371</v>
      </c>
      <c r="B143" s="65" t="s">
        <v>4</v>
      </c>
      <c r="C143" s="62" t="s">
        <v>372</v>
      </c>
      <c r="D143" s="64">
        <v>2000</v>
      </c>
    </row>
    <row r="144" spans="1:4" x14ac:dyDescent="0.25">
      <c r="A144" s="62" t="s">
        <v>373</v>
      </c>
      <c r="B144" s="65" t="s">
        <v>4</v>
      </c>
      <c r="C144" s="62" t="s">
        <v>374</v>
      </c>
      <c r="D144" s="64">
        <v>3000</v>
      </c>
    </row>
    <row r="145" spans="1:4" x14ac:dyDescent="0.25">
      <c r="A145" s="62" t="s">
        <v>574</v>
      </c>
      <c r="B145" s="65" t="s">
        <v>4</v>
      </c>
      <c r="C145" s="62" t="s">
        <v>575</v>
      </c>
      <c r="D145" s="64">
        <v>1000</v>
      </c>
    </row>
    <row r="146" spans="1:4" x14ac:dyDescent="0.25">
      <c r="A146" s="62" t="s">
        <v>375</v>
      </c>
      <c r="B146" s="65" t="s">
        <v>4</v>
      </c>
      <c r="C146" s="62" t="s">
        <v>376</v>
      </c>
      <c r="D146" s="64">
        <v>50000</v>
      </c>
    </row>
    <row r="147" spans="1:4" x14ac:dyDescent="0.25">
      <c r="A147" s="62" t="s">
        <v>377</v>
      </c>
      <c r="B147" s="65" t="s">
        <v>4</v>
      </c>
      <c r="C147" s="62" t="s">
        <v>378</v>
      </c>
      <c r="D147" s="64">
        <v>150000</v>
      </c>
    </row>
    <row r="148" spans="1:4" s="40" customFormat="1" x14ac:dyDescent="0.25">
      <c r="A148" s="62" t="s">
        <v>569</v>
      </c>
      <c r="B148" s="65" t="s">
        <v>4</v>
      </c>
      <c r="C148" s="62" t="s">
        <v>570</v>
      </c>
      <c r="D148" s="64">
        <v>100000</v>
      </c>
    </row>
    <row r="149" spans="1:4" x14ac:dyDescent="0.25">
      <c r="A149" s="62" t="s">
        <v>379</v>
      </c>
      <c r="B149" s="65" t="s">
        <v>4</v>
      </c>
      <c r="C149" s="62" t="s">
        <v>380</v>
      </c>
      <c r="D149" s="64">
        <v>77615</v>
      </c>
    </row>
    <row r="150" spans="1:4" x14ac:dyDescent="0.25">
      <c r="A150" s="62" t="s">
        <v>381</v>
      </c>
      <c r="B150" s="65">
        <v>1</v>
      </c>
      <c r="C150" s="62" t="s">
        <v>382</v>
      </c>
      <c r="D150" s="64">
        <v>20</v>
      </c>
    </row>
    <row r="151" spans="1:4" x14ac:dyDescent="0.25">
      <c r="A151" s="62" t="s">
        <v>383</v>
      </c>
      <c r="B151" s="65">
        <v>1</v>
      </c>
      <c r="C151" s="62" t="s">
        <v>384</v>
      </c>
      <c r="D151" s="64">
        <v>9200</v>
      </c>
    </row>
    <row r="152" spans="1:4" x14ac:dyDescent="0.25">
      <c r="A152" s="62" t="s">
        <v>385</v>
      </c>
      <c r="B152" s="65" t="s">
        <v>4</v>
      </c>
      <c r="C152" s="62" t="s">
        <v>386</v>
      </c>
      <c r="D152" s="64">
        <v>2000</v>
      </c>
    </row>
    <row r="153" spans="1:4" x14ac:dyDescent="0.25">
      <c r="A153" s="62" t="s">
        <v>595</v>
      </c>
      <c r="B153" s="65">
        <v>1</v>
      </c>
      <c r="C153" s="62" t="s">
        <v>596</v>
      </c>
      <c r="D153" s="64">
        <v>500</v>
      </c>
    </row>
    <row r="154" spans="1:4" x14ac:dyDescent="0.25">
      <c r="A154" s="62" t="s">
        <v>387</v>
      </c>
      <c r="B154" s="65" t="s">
        <v>4</v>
      </c>
      <c r="C154" s="62" t="s">
        <v>388</v>
      </c>
      <c r="D154" s="64">
        <v>130000</v>
      </c>
    </row>
    <row r="155" spans="1:4" x14ac:dyDescent="0.25">
      <c r="A155" s="62" t="s">
        <v>389</v>
      </c>
      <c r="B155" s="65">
        <v>31</v>
      </c>
      <c r="C155" s="62" t="s">
        <v>521</v>
      </c>
      <c r="D155" s="64">
        <v>150</v>
      </c>
    </row>
    <row r="156" spans="1:4" x14ac:dyDescent="0.25">
      <c r="A156" s="62" t="s">
        <v>390</v>
      </c>
      <c r="B156" s="65" t="s">
        <v>69</v>
      </c>
      <c r="C156" s="62" t="s">
        <v>522</v>
      </c>
      <c r="D156" s="64">
        <v>29</v>
      </c>
    </row>
    <row r="157" spans="1:4" x14ac:dyDescent="0.25">
      <c r="A157" s="62" t="s">
        <v>586</v>
      </c>
      <c r="B157" s="65" t="s">
        <v>4</v>
      </c>
      <c r="C157" s="62" t="s">
        <v>587</v>
      </c>
      <c r="D157" s="64">
        <v>175</v>
      </c>
    </row>
    <row r="158" spans="1:4" x14ac:dyDescent="0.25">
      <c r="A158" s="62" t="s">
        <v>391</v>
      </c>
      <c r="B158" s="65" t="s">
        <v>4</v>
      </c>
      <c r="C158" s="62" t="s">
        <v>392</v>
      </c>
      <c r="D158" s="64">
        <v>17000</v>
      </c>
    </row>
    <row r="159" spans="1:4" x14ac:dyDescent="0.25">
      <c r="A159" s="62" t="s">
        <v>393</v>
      </c>
      <c r="B159" s="65">
        <v>1</v>
      </c>
      <c r="C159" s="62" t="s">
        <v>394</v>
      </c>
      <c r="D159" s="64">
        <v>55000</v>
      </c>
    </row>
    <row r="160" spans="1:4" x14ac:dyDescent="0.25">
      <c r="A160" s="62" t="s">
        <v>395</v>
      </c>
      <c r="B160" s="65">
        <v>30</v>
      </c>
      <c r="C160" s="62" t="s">
        <v>523</v>
      </c>
      <c r="D160" s="64">
        <v>5550</v>
      </c>
    </row>
    <row r="161" spans="1:4" s="40" customFormat="1" x14ac:dyDescent="0.25">
      <c r="A161" s="62" t="s">
        <v>550</v>
      </c>
      <c r="B161" s="65">
        <v>1</v>
      </c>
      <c r="C161" s="62" t="s">
        <v>535</v>
      </c>
      <c r="D161" s="64">
        <v>0</v>
      </c>
    </row>
    <row r="162" spans="1:4" x14ac:dyDescent="0.25">
      <c r="A162" s="62" t="s">
        <v>396</v>
      </c>
      <c r="B162" s="65" t="s">
        <v>4</v>
      </c>
      <c r="C162" s="62" t="s">
        <v>397</v>
      </c>
      <c r="D162" s="64">
        <v>102000</v>
      </c>
    </row>
    <row r="163" spans="1:4" ht="22.5" x14ac:dyDescent="0.25">
      <c r="A163" s="62" t="s">
        <v>547</v>
      </c>
      <c r="B163" s="65" t="s">
        <v>4</v>
      </c>
      <c r="C163" s="43" t="s">
        <v>541</v>
      </c>
      <c r="D163" s="64">
        <v>0</v>
      </c>
    </row>
    <row r="164" spans="1:4" x14ac:dyDescent="0.25">
      <c r="A164" s="67"/>
      <c r="B164" s="68"/>
      <c r="C164" s="67" t="s">
        <v>398</v>
      </c>
      <c r="D164" s="69">
        <f t="shared" ref="D164" si="0">SUM(D2:D163)</f>
        <v>3581244</v>
      </c>
    </row>
    <row r="165" spans="1:4" x14ac:dyDescent="0.25">
      <c r="A165" s="62"/>
      <c r="B165" s="63"/>
      <c r="C165" s="62"/>
      <c r="D165" s="64"/>
    </row>
    <row r="166" spans="1:4" x14ac:dyDescent="0.25">
      <c r="A166" s="62" t="s">
        <v>399</v>
      </c>
      <c r="B166" s="65" t="s">
        <v>4</v>
      </c>
      <c r="C166" s="62" t="s">
        <v>400</v>
      </c>
      <c r="D166" s="64">
        <v>174100</v>
      </c>
    </row>
    <row r="167" spans="1:4" x14ac:dyDescent="0.25">
      <c r="A167" s="62" t="s">
        <v>401</v>
      </c>
      <c r="B167" s="65">
        <v>1</v>
      </c>
      <c r="C167" s="62" t="s">
        <v>188</v>
      </c>
      <c r="D167" s="64">
        <v>50</v>
      </c>
    </row>
    <row r="168" spans="1:4" x14ac:dyDescent="0.25">
      <c r="A168" s="62" t="s">
        <v>402</v>
      </c>
      <c r="B168" s="65" t="s">
        <v>4</v>
      </c>
      <c r="C168" s="62" t="s">
        <v>403</v>
      </c>
      <c r="D168" s="64">
        <v>21500</v>
      </c>
    </row>
    <row r="169" spans="1:4" x14ac:dyDescent="0.25">
      <c r="A169" s="62" t="s">
        <v>404</v>
      </c>
      <c r="B169" s="65" t="s">
        <v>4</v>
      </c>
      <c r="C169" s="62" t="s">
        <v>554</v>
      </c>
      <c r="D169" s="64">
        <v>80000</v>
      </c>
    </row>
    <row r="170" spans="1:4" x14ac:dyDescent="0.25">
      <c r="A170" s="62" t="s">
        <v>405</v>
      </c>
      <c r="B170" s="65">
        <v>1</v>
      </c>
      <c r="C170" s="62" t="s">
        <v>406</v>
      </c>
      <c r="D170" s="64">
        <v>5000</v>
      </c>
    </row>
    <row r="171" spans="1:4" x14ac:dyDescent="0.25">
      <c r="A171" s="62" t="s">
        <v>407</v>
      </c>
      <c r="B171" s="65" t="s">
        <v>4</v>
      </c>
      <c r="C171" s="62" t="s">
        <v>408</v>
      </c>
      <c r="D171" s="64">
        <v>1500</v>
      </c>
    </row>
    <row r="172" spans="1:4" x14ac:dyDescent="0.25">
      <c r="A172" s="62" t="s">
        <v>409</v>
      </c>
      <c r="B172" s="65" t="s">
        <v>4</v>
      </c>
      <c r="C172" s="62" t="s">
        <v>410</v>
      </c>
      <c r="D172" s="64">
        <v>20000</v>
      </c>
    </row>
    <row r="173" spans="1:4" x14ac:dyDescent="0.25">
      <c r="A173" s="62" t="s">
        <v>411</v>
      </c>
      <c r="B173" s="65" t="s">
        <v>4</v>
      </c>
      <c r="C173" s="62" t="s">
        <v>412</v>
      </c>
      <c r="D173" s="64">
        <v>35000</v>
      </c>
    </row>
    <row r="174" spans="1:4" x14ac:dyDescent="0.25">
      <c r="A174" s="62" t="s">
        <v>413</v>
      </c>
      <c r="B174" s="65" t="s">
        <v>4</v>
      </c>
      <c r="C174" s="62" t="s">
        <v>414</v>
      </c>
      <c r="D174" s="64">
        <v>1000</v>
      </c>
    </row>
    <row r="175" spans="1:4" x14ac:dyDescent="0.25">
      <c r="A175" s="62" t="s">
        <v>415</v>
      </c>
      <c r="B175" s="65">
        <v>1</v>
      </c>
      <c r="C175" s="62" t="s">
        <v>416</v>
      </c>
      <c r="D175" s="64">
        <v>2122</v>
      </c>
    </row>
    <row r="176" spans="1:4" x14ac:dyDescent="0.25">
      <c r="A176" s="67"/>
      <c r="B176" s="86"/>
      <c r="C176" s="67" t="s">
        <v>417</v>
      </c>
      <c r="D176" s="69">
        <f t="shared" ref="D176" si="1">SUM(D166:D175)</f>
        <v>340272</v>
      </c>
    </row>
    <row r="177" spans="1:4" x14ac:dyDescent="0.25">
      <c r="A177" s="62"/>
      <c r="B177" s="65"/>
      <c r="C177" s="62"/>
      <c r="D177" s="64"/>
    </row>
    <row r="178" spans="1:4" x14ac:dyDescent="0.25">
      <c r="A178" s="62" t="s">
        <v>418</v>
      </c>
      <c r="B178" s="65" t="s">
        <v>4</v>
      </c>
      <c r="C178" s="62" t="s">
        <v>419</v>
      </c>
      <c r="D178" s="64">
        <v>97045</v>
      </c>
    </row>
    <row r="179" spans="1:4" x14ac:dyDescent="0.25">
      <c r="A179" s="62" t="s">
        <v>420</v>
      </c>
      <c r="B179" s="65" t="s">
        <v>4</v>
      </c>
      <c r="C179" s="62" t="s">
        <v>421</v>
      </c>
      <c r="D179" s="64">
        <v>184000</v>
      </c>
    </row>
    <row r="180" spans="1:4" x14ac:dyDescent="0.25">
      <c r="A180" s="62" t="s">
        <v>422</v>
      </c>
      <c r="B180" s="65" t="s">
        <v>4</v>
      </c>
      <c r="C180" s="62" t="s">
        <v>423</v>
      </c>
      <c r="D180" s="64">
        <v>1000</v>
      </c>
    </row>
    <row r="181" spans="1:4" x14ac:dyDescent="0.25">
      <c r="A181" s="67"/>
      <c r="B181" s="86"/>
      <c r="C181" s="67" t="s">
        <v>424</v>
      </c>
      <c r="D181" s="69">
        <f t="shared" ref="D181" si="2">SUM(D178:D180)</f>
        <v>282045</v>
      </c>
    </row>
    <row r="182" spans="1:4" x14ac:dyDescent="0.25">
      <c r="A182" s="62"/>
      <c r="B182" s="65"/>
      <c r="C182" s="62"/>
      <c r="D182" s="64"/>
    </row>
    <row r="183" spans="1:4" x14ac:dyDescent="0.25">
      <c r="A183" s="62" t="s">
        <v>576</v>
      </c>
      <c r="B183" s="65">
        <v>1</v>
      </c>
      <c r="C183" s="62" t="s">
        <v>577</v>
      </c>
      <c r="D183" s="64">
        <v>1000</v>
      </c>
    </row>
    <row r="184" spans="1:4" x14ac:dyDescent="0.25">
      <c r="A184" s="62" t="s">
        <v>425</v>
      </c>
      <c r="B184" s="65">
        <v>1</v>
      </c>
      <c r="C184" s="62" t="s">
        <v>426</v>
      </c>
      <c r="D184" s="64">
        <v>5000</v>
      </c>
    </row>
    <row r="185" spans="1:4" x14ac:dyDescent="0.25">
      <c r="A185" s="62" t="s">
        <v>427</v>
      </c>
      <c r="B185" s="65" t="s">
        <v>4</v>
      </c>
      <c r="C185" s="62" t="s">
        <v>526</v>
      </c>
      <c r="D185" s="64">
        <v>163000</v>
      </c>
    </row>
    <row r="186" spans="1:4" x14ac:dyDescent="0.25">
      <c r="A186" s="62" t="s">
        <v>428</v>
      </c>
      <c r="B186" s="65" t="s">
        <v>4</v>
      </c>
      <c r="C186" s="62" t="s">
        <v>527</v>
      </c>
      <c r="D186" s="64">
        <v>18000</v>
      </c>
    </row>
    <row r="187" spans="1:4" x14ac:dyDescent="0.25">
      <c r="A187" s="62" t="s">
        <v>429</v>
      </c>
      <c r="B187" s="65" t="s">
        <v>4</v>
      </c>
      <c r="C187" s="62" t="s">
        <v>528</v>
      </c>
      <c r="D187" s="64">
        <v>4000</v>
      </c>
    </row>
    <row r="188" spans="1:4" x14ac:dyDescent="0.25">
      <c r="A188" s="62" t="s">
        <v>430</v>
      </c>
      <c r="B188" s="65" t="s">
        <v>4</v>
      </c>
      <c r="C188" s="62" t="s">
        <v>529</v>
      </c>
      <c r="D188" s="64">
        <v>122000</v>
      </c>
    </row>
    <row r="189" spans="1:4" x14ac:dyDescent="0.25">
      <c r="A189" s="62" t="s">
        <v>590</v>
      </c>
      <c r="B189" s="65">
        <v>30</v>
      </c>
      <c r="C189" s="62" t="s">
        <v>583</v>
      </c>
      <c r="D189" s="64">
        <v>1469</v>
      </c>
    </row>
    <row r="190" spans="1:4" x14ac:dyDescent="0.25">
      <c r="A190" s="62" t="s">
        <v>538</v>
      </c>
      <c r="B190" s="65" t="s">
        <v>4</v>
      </c>
      <c r="C190" s="41" t="s">
        <v>539</v>
      </c>
      <c r="D190" s="64">
        <v>0</v>
      </c>
    </row>
    <row r="191" spans="1:4" x14ac:dyDescent="0.25">
      <c r="A191" s="67"/>
      <c r="B191" s="86"/>
      <c r="C191" s="67" t="s">
        <v>431</v>
      </c>
      <c r="D191" s="69">
        <f t="shared" ref="D191" si="3">SUM(D183:D190)</f>
        <v>314469</v>
      </c>
    </row>
    <row r="192" spans="1:4" x14ac:dyDescent="0.25">
      <c r="A192" s="62"/>
      <c r="B192" s="65"/>
      <c r="C192" s="62"/>
      <c r="D192" s="64"/>
    </row>
    <row r="193" spans="1:4" x14ac:dyDescent="0.25">
      <c r="A193" s="62" t="s">
        <v>432</v>
      </c>
      <c r="B193" s="65" t="s">
        <v>4</v>
      </c>
      <c r="C193" s="62" t="s">
        <v>433</v>
      </c>
      <c r="D193" s="64">
        <v>0</v>
      </c>
    </row>
    <row r="194" spans="1:4" x14ac:dyDescent="0.25">
      <c r="A194" s="62" t="s">
        <v>434</v>
      </c>
      <c r="B194" s="65">
        <v>1</v>
      </c>
      <c r="C194" s="62" t="s">
        <v>435</v>
      </c>
      <c r="D194" s="64">
        <v>15270</v>
      </c>
    </row>
    <row r="195" spans="1:4" x14ac:dyDescent="0.25">
      <c r="A195" s="62" t="s">
        <v>436</v>
      </c>
      <c r="B195" s="65">
        <v>31</v>
      </c>
      <c r="C195" s="62" t="s">
        <v>437</v>
      </c>
      <c r="D195" s="64">
        <v>1520</v>
      </c>
    </row>
    <row r="196" spans="1:4" x14ac:dyDescent="0.25">
      <c r="A196" s="62" t="s">
        <v>438</v>
      </c>
      <c r="B196" s="65" t="s">
        <v>4</v>
      </c>
      <c r="C196" s="62" t="s">
        <v>439</v>
      </c>
      <c r="D196" s="64">
        <v>1825</v>
      </c>
    </row>
    <row r="197" spans="1:4" x14ac:dyDescent="0.25">
      <c r="A197" s="62" t="s">
        <v>440</v>
      </c>
      <c r="B197" s="65" t="s">
        <v>4</v>
      </c>
      <c r="C197" s="62" t="s">
        <v>441</v>
      </c>
      <c r="D197" s="64">
        <v>3125</v>
      </c>
    </row>
    <row r="198" spans="1:4" x14ac:dyDescent="0.25">
      <c r="A198" s="62" t="s">
        <v>442</v>
      </c>
      <c r="B198" s="65">
        <v>1</v>
      </c>
      <c r="C198" s="62" t="s">
        <v>443</v>
      </c>
      <c r="D198" s="64">
        <v>70</v>
      </c>
    </row>
    <row r="199" spans="1:4" x14ac:dyDescent="0.25">
      <c r="A199" s="62" t="s">
        <v>444</v>
      </c>
      <c r="B199" s="65" t="s">
        <v>4</v>
      </c>
      <c r="C199" s="62" t="s">
        <v>445</v>
      </c>
      <c r="D199" s="64">
        <v>2725</v>
      </c>
    </row>
    <row r="200" spans="1:4" x14ac:dyDescent="0.25">
      <c r="A200" s="62" t="s">
        <v>446</v>
      </c>
      <c r="B200" s="65" t="s">
        <v>4</v>
      </c>
      <c r="C200" s="62" t="s">
        <v>447</v>
      </c>
      <c r="D200" s="64">
        <v>1875</v>
      </c>
    </row>
    <row r="201" spans="1:4" x14ac:dyDescent="0.25">
      <c r="A201" s="62" t="s">
        <v>448</v>
      </c>
      <c r="B201" s="65" t="s">
        <v>4</v>
      </c>
      <c r="C201" s="62" t="s">
        <v>449</v>
      </c>
      <c r="D201" s="64">
        <v>4400</v>
      </c>
    </row>
    <row r="202" spans="1:4" x14ac:dyDescent="0.25">
      <c r="A202" s="62" t="s">
        <v>450</v>
      </c>
      <c r="B202" s="65" t="s">
        <v>4</v>
      </c>
      <c r="C202" s="62" t="s">
        <v>451</v>
      </c>
      <c r="D202" s="64">
        <v>11100</v>
      </c>
    </row>
    <row r="203" spans="1:4" x14ac:dyDescent="0.25">
      <c r="A203" s="62" t="s">
        <v>452</v>
      </c>
      <c r="B203" s="65" t="s">
        <v>4</v>
      </c>
      <c r="C203" s="62" t="s">
        <v>453</v>
      </c>
      <c r="D203" s="64">
        <v>5225</v>
      </c>
    </row>
    <row r="204" spans="1:4" x14ac:dyDescent="0.25">
      <c r="A204" s="67"/>
      <c r="B204" s="86"/>
      <c r="C204" s="67" t="s">
        <v>454</v>
      </c>
      <c r="D204" s="69">
        <f t="shared" ref="D204" si="4">SUM(D193:D203)</f>
        <v>47135</v>
      </c>
    </row>
    <row r="205" spans="1:4" x14ac:dyDescent="0.25">
      <c r="A205" s="62"/>
      <c r="B205" s="65"/>
      <c r="C205" s="62"/>
      <c r="D205" s="64"/>
    </row>
    <row r="206" spans="1:4" x14ac:dyDescent="0.25">
      <c r="A206" s="62" t="s">
        <v>455</v>
      </c>
      <c r="B206" s="65" t="s">
        <v>4</v>
      </c>
      <c r="C206" s="62" t="s">
        <v>456</v>
      </c>
      <c r="D206" s="64">
        <v>0</v>
      </c>
    </row>
    <row r="207" spans="1:4" x14ac:dyDescent="0.25">
      <c r="A207" s="62" t="s">
        <v>457</v>
      </c>
      <c r="B207" s="65" t="s">
        <v>4</v>
      </c>
      <c r="C207" s="62" t="s">
        <v>458</v>
      </c>
      <c r="D207" s="64">
        <v>13000</v>
      </c>
    </row>
    <row r="208" spans="1:4" x14ac:dyDescent="0.25">
      <c r="A208" s="62" t="s">
        <v>459</v>
      </c>
      <c r="B208" s="65">
        <v>1</v>
      </c>
      <c r="C208" s="62" t="s">
        <v>460</v>
      </c>
      <c r="D208" s="64">
        <v>16305</v>
      </c>
    </row>
    <row r="209" spans="1:4" x14ac:dyDescent="0.25">
      <c r="A209" s="62" t="s">
        <v>461</v>
      </c>
      <c r="B209" s="65" t="s">
        <v>4</v>
      </c>
      <c r="C209" s="62" t="s">
        <v>462</v>
      </c>
      <c r="D209" s="64">
        <v>2450</v>
      </c>
    </row>
    <row r="210" spans="1:4" x14ac:dyDescent="0.25">
      <c r="A210" s="62" t="s">
        <v>463</v>
      </c>
      <c r="B210" s="65">
        <v>31</v>
      </c>
      <c r="C210" s="62" t="s">
        <v>464</v>
      </c>
      <c r="D210" s="64">
        <v>1690</v>
      </c>
    </row>
    <row r="211" spans="1:4" x14ac:dyDescent="0.25">
      <c r="A211" s="62" t="s">
        <v>465</v>
      </c>
      <c r="B211" s="65" t="s">
        <v>4</v>
      </c>
      <c r="C211" s="62" t="s">
        <v>466</v>
      </c>
      <c r="D211" s="64">
        <v>1005</v>
      </c>
    </row>
    <row r="212" spans="1:4" x14ac:dyDescent="0.25">
      <c r="A212" s="62" t="s">
        <v>467</v>
      </c>
      <c r="B212" s="65" t="s">
        <v>4</v>
      </c>
      <c r="C212" s="62" t="s">
        <v>468</v>
      </c>
      <c r="D212" s="64">
        <v>2290</v>
      </c>
    </row>
    <row r="213" spans="1:4" x14ac:dyDescent="0.25">
      <c r="A213" s="62" t="s">
        <v>469</v>
      </c>
      <c r="B213" s="65" t="s">
        <v>4</v>
      </c>
      <c r="C213" s="62" t="s">
        <v>470</v>
      </c>
      <c r="D213" s="64">
        <v>575</v>
      </c>
    </row>
    <row r="214" spans="1:4" x14ac:dyDescent="0.25">
      <c r="A214" s="62" t="s">
        <v>471</v>
      </c>
      <c r="B214" s="65" t="s">
        <v>4</v>
      </c>
      <c r="C214" s="62" t="s">
        <v>472</v>
      </c>
      <c r="D214" s="64">
        <v>15</v>
      </c>
    </row>
    <row r="215" spans="1:4" x14ac:dyDescent="0.25">
      <c r="A215" s="62" t="s">
        <v>473</v>
      </c>
      <c r="B215" s="65">
        <v>1</v>
      </c>
      <c r="C215" s="62" t="s">
        <v>474</v>
      </c>
      <c r="D215" s="64">
        <v>710</v>
      </c>
    </row>
    <row r="216" spans="1:4" x14ac:dyDescent="0.25">
      <c r="A216" s="62" t="s">
        <v>475</v>
      </c>
      <c r="B216" s="65" t="s">
        <v>4</v>
      </c>
      <c r="C216" s="62" t="s">
        <v>476</v>
      </c>
      <c r="D216" s="64">
        <v>3475</v>
      </c>
    </row>
    <row r="217" spans="1:4" x14ac:dyDescent="0.25">
      <c r="A217" s="62" t="s">
        <v>477</v>
      </c>
      <c r="B217" s="65">
        <v>1</v>
      </c>
      <c r="C217" s="62" t="s">
        <v>478</v>
      </c>
      <c r="D217" s="64">
        <v>80</v>
      </c>
    </row>
    <row r="218" spans="1:4" x14ac:dyDescent="0.25">
      <c r="A218" s="62" t="s">
        <v>479</v>
      </c>
      <c r="B218" s="65">
        <v>1</v>
      </c>
      <c r="C218" s="62" t="s">
        <v>480</v>
      </c>
      <c r="D218" s="64">
        <v>15</v>
      </c>
    </row>
    <row r="219" spans="1:4" x14ac:dyDescent="0.25">
      <c r="A219" s="62" t="s">
        <v>481</v>
      </c>
      <c r="B219" s="65">
        <v>1</v>
      </c>
      <c r="C219" s="62" t="s">
        <v>482</v>
      </c>
      <c r="D219" s="64">
        <v>30</v>
      </c>
    </row>
    <row r="220" spans="1:4" x14ac:dyDescent="0.25">
      <c r="A220" s="62" t="s">
        <v>483</v>
      </c>
      <c r="B220" s="65" t="s">
        <v>4</v>
      </c>
      <c r="C220" s="62" t="s">
        <v>484</v>
      </c>
      <c r="D220" s="64">
        <v>60</v>
      </c>
    </row>
    <row r="221" spans="1:4" x14ac:dyDescent="0.25">
      <c r="A221" s="62" t="s">
        <v>485</v>
      </c>
      <c r="B221" s="65" t="s">
        <v>4</v>
      </c>
      <c r="C221" s="62" t="s">
        <v>486</v>
      </c>
      <c r="D221" s="64">
        <v>385</v>
      </c>
    </row>
    <row r="222" spans="1:4" x14ac:dyDescent="0.25">
      <c r="A222" s="62" t="s">
        <v>487</v>
      </c>
      <c r="B222" s="65" t="s">
        <v>4</v>
      </c>
      <c r="C222" s="62" t="s">
        <v>488</v>
      </c>
      <c r="D222" s="64">
        <v>2100</v>
      </c>
    </row>
    <row r="223" spans="1:4" x14ac:dyDescent="0.25">
      <c r="A223" s="62" t="s">
        <v>489</v>
      </c>
      <c r="B223" s="65" t="s">
        <v>4</v>
      </c>
      <c r="C223" s="62" t="s">
        <v>490</v>
      </c>
      <c r="D223" s="64">
        <v>3025</v>
      </c>
    </row>
    <row r="224" spans="1:4" x14ac:dyDescent="0.25">
      <c r="A224" s="62" t="s">
        <v>491</v>
      </c>
      <c r="B224" s="65" t="s">
        <v>4</v>
      </c>
      <c r="C224" s="62" t="s">
        <v>492</v>
      </c>
      <c r="D224" s="64">
        <v>2100</v>
      </c>
    </row>
    <row r="225" spans="1:4" x14ac:dyDescent="0.25">
      <c r="A225" s="62" t="s">
        <v>493</v>
      </c>
      <c r="B225" s="65" t="s">
        <v>4</v>
      </c>
      <c r="C225" s="62" t="s">
        <v>494</v>
      </c>
      <c r="D225" s="64">
        <v>1205</v>
      </c>
    </row>
    <row r="226" spans="1:4" x14ac:dyDescent="0.25">
      <c r="A226" s="62" t="s">
        <v>495</v>
      </c>
      <c r="B226" s="65" t="s">
        <v>4</v>
      </c>
      <c r="C226" s="62" t="s">
        <v>496</v>
      </c>
      <c r="D226" s="64">
        <v>4885</v>
      </c>
    </row>
    <row r="227" spans="1:4" x14ac:dyDescent="0.25">
      <c r="A227" s="62" t="s">
        <v>497</v>
      </c>
      <c r="B227" s="65" t="s">
        <v>4</v>
      </c>
      <c r="C227" s="62" t="s">
        <v>498</v>
      </c>
      <c r="D227" s="64">
        <v>13320</v>
      </c>
    </row>
    <row r="228" spans="1:4" x14ac:dyDescent="0.25">
      <c r="A228" s="62" t="s">
        <v>499</v>
      </c>
      <c r="B228" s="65" t="s">
        <v>4</v>
      </c>
      <c r="C228" s="62" t="s">
        <v>500</v>
      </c>
      <c r="D228" s="64">
        <v>5940</v>
      </c>
    </row>
    <row r="229" spans="1:4" x14ac:dyDescent="0.25">
      <c r="A229" s="67"/>
      <c r="B229" s="86"/>
      <c r="C229" s="67" t="s">
        <v>501</v>
      </c>
      <c r="D229" s="69">
        <f t="shared" ref="D229" si="5">SUM(D206:D228)</f>
        <v>74660</v>
      </c>
    </row>
    <row r="230" spans="1:4" x14ac:dyDescent="0.25">
      <c r="A230" s="67"/>
      <c r="B230" s="86"/>
      <c r="C230" s="67"/>
      <c r="D230" s="64"/>
    </row>
    <row r="231" spans="1:4" x14ac:dyDescent="0.25">
      <c r="A231" s="62" t="s">
        <v>502</v>
      </c>
      <c r="B231" s="65">
        <v>1</v>
      </c>
      <c r="C231" s="62" t="s">
        <v>503</v>
      </c>
      <c r="D231" s="64">
        <v>0</v>
      </c>
    </row>
    <row r="232" spans="1:4" x14ac:dyDescent="0.25">
      <c r="A232" s="67"/>
      <c r="B232" s="86"/>
      <c r="C232" s="67" t="s">
        <v>504</v>
      </c>
      <c r="D232" s="69">
        <f>SUM(D231)</f>
        <v>0</v>
      </c>
    </row>
    <row r="233" spans="1:4" x14ac:dyDescent="0.25">
      <c r="A233" s="62"/>
      <c r="B233" s="65"/>
      <c r="C233" s="62"/>
      <c r="D233" s="64"/>
    </row>
    <row r="234" spans="1:4" x14ac:dyDescent="0.25">
      <c r="A234" s="62" t="s">
        <v>505</v>
      </c>
      <c r="B234" s="65" t="s">
        <v>4</v>
      </c>
      <c r="C234" s="62" t="s">
        <v>506</v>
      </c>
      <c r="D234" s="64">
        <v>0</v>
      </c>
    </row>
    <row r="235" spans="1:4" x14ac:dyDescent="0.25">
      <c r="A235" s="62" t="s">
        <v>507</v>
      </c>
      <c r="B235" s="65" t="s">
        <v>4</v>
      </c>
      <c r="C235" s="62" t="s">
        <v>508</v>
      </c>
      <c r="D235" s="64">
        <v>0</v>
      </c>
    </row>
    <row r="236" spans="1:4" x14ac:dyDescent="0.25">
      <c r="A236" s="67"/>
      <c r="B236" s="86"/>
      <c r="C236" s="67" t="s">
        <v>509</v>
      </c>
      <c r="D236" s="69">
        <f>SUM(D234:D235)</f>
        <v>0</v>
      </c>
    </row>
    <row r="237" spans="1:4" x14ac:dyDescent="0.25">
      <c r="A237" s="62"/>
      <c r="B237" s="65"/>
      <c r="C237" s="62"/>
      <c r="D237" s="64"/>
    </row>
    <row r="238" spans="1:4" x14ac:dyDescent="0.25">
      <c r="A238" s="62" t="s">
        <v>510</v>
      </c>
      <c r="B238" s="65" t="s">
        <v>4</v>
      </c>
      <c r="C238" s="87" t="s">
        <v>511</v>
      </c>
      <c r="D238" s="64">
        <v>40360</v>
      </c>
    </row>
    <row r="239" spans="1:4" x14ac:dyDescent="0.25">
      <c r="A239" s="62" t="s">
        <v>512</v>
      </c>
      <c r="B239" s="65">
        <v>1</v>
      </c>
      <c r="C239" s="62" t="s">
        <v>513</v>
      </c>
      <c r="D239" s="64">
        <v>894</v>
      </c>
    </row>
    <row r="240" spans="1:4" x14ac:dyDescent="0.25">
      <c r="A240" s="67"/>
      <c r="B240" s="88"/>
      <c r="C240" s="67" t="s">
        <v>514</v>
      </c>
      <c r="D240" s="89">
        <f t="shared" ref="D240" si="6">SUM(D238:D239)</f>
        <v>41254</v>
      </c>
    </row>
    <row r="241" spans="1:4" x14ac:dyDescent="0.25">
      <c r="A241" s="90"/>
      <c r="B241" s="90"/>
      <c r="C241" s="91" t="s">
        <v>515</v>
      </c>
      <c r="D241" s="92">
        <f t="shared" ref="D241" si="7">SUM(D164,D176,D181,D191,D204,D229,D232,D236,D240)</f>
        <v>4681079</v>
      </c>
    </row>
  </sheetData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FY2026 Overview</vt:lpstr>
      <vt:lpstr>FY2026 Revenue</vt:lpstr>
      <vt:lpstr>FY2026 Expenditures</vt:lpstr>
    </vt:vector>
  </TitlesOfParts>
  <Company>Rankin School District 98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Gaddy</dc:creator>
  <cp:lastModifiedBy>Matt Gordon</cp:lastModifiedBy>
  <cp:lastPrinted>2025-09-19T11:51:26Z</cp:lastPrinted>
  <dcterms:created xsi:type="dcterms:W3CDTF">2023-07-11T19:43:40Z</dcterms:created>
  <dcterms:modified xsi:type="dcterms:W3CDTF">2025-09-19T13:30:25Z</dcterms:modified>
</cp:coreProperties>
</file>