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8" windowHeight="8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<sst xmlns="http://schemas.openxmlformats.org/spreadsheetml/2006/main" count="49" uniqueCount="37">
  <si>
    <t>Ed</t>
  </si>
  <si>
    <t>Building</t>
  </si>
  <si>
    <t>Bond &amp; Int</t>
  </si>
  <si>
    <t>Trans</t>
  </si>
  <si>
    <t>IMRF</t>
  </si>
  <si>
    <t>FICA</t>
  </si>
  <si>
    <t>Life Safety</t>
  </si>
  <si>
    <t>Work Cash</t>
  </si>
  <si>
    <t>Capital Proj.</t>
  </si>
  <si>
    <t>Funds</t>
  </si>
  <si>
    <t xml:space="preserve">Cap. Proj. </t>
  </si>
  <si>
    <t>Capital Projects</t>
  </si>
  <si>
    <t>Bd. Prem.</t>
  </si>
  <si>
    <t xml:space="preserve">Bond Premium </t>
  </si>
  <si>
    <t>Total All Funds</t>
  </si>
  <si>
    <t>FY                    Exc.</t>
  </si>
  <si>
    <t>Totals Exc. (Exp.) Cap. Proj.</t>
  </si>
  <si>
    <t>Bal.           Incr.</t>
  </si>
  <si>
    <t>Abbreviations:</t>
  </si>
  <si>
    <t>Balance     Increase</t>
  </si>
  <si>
    <t xml:space="preserve">FY18 Fund. Bal. </t>
  </si>
  <si>
    <t xml:space="preserve">FY19 Proj. Fund. Bal. </t>
  </si>
  <si>
    <t>Fund Bal. Diff. FY18-19</t>
  </si>
  <si>
    <t>Tots Exc CP &amp; Ins.$Build Fund</t>
  </si>
  <si>
    <t>Totals Exc. Exp. Cap. Proj.</t>
  </si>
  <si>
    <t>Proj.        Tent.</t>
  </si>
  <si>
    <t>Fiscal Year            Excluding</t>
  </si>
  <si>
    <t>Projected    Tentative</t>
  </si>
  <si>
    <t>Revenue    Original</t>
  </si>
  <si>
    <t>Rev.        Orig.</t>
  </si>
  <si>
    <t>Tent. Proj. FY19 Rev.</t>
  </si>
  <si>
    <t>Tent. Proj. FY19 Exp.</t>
  </si>
  <si>
    <t>Tent. Proj. FY19 Diff.</t>
  </si>
  <si>
    <t>Totals Ex. Cap. Proj. &amp; Bd. Prem.</t>
  </si>
  <si>
    <t>Actual Rev. FY18</t>
  </si>
  <si>
    <t>Actual Exp. FY18</t>
  </si>
  <si>
    <t>Actual Diff FY18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</si>
</sst>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50">
    <font>
      <sz val="10"/>
      <name val="Arial"/>
      <family val="0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sz val="6"/>
      <name val="Arial"/>
      <family val="2"/>
    </font>
    <font>
      <i/>
      <sz val="6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6"/>
      <color indexed="56"/>
      <name val="Arial"/>
      <family val="2"/>
    </font>
    <font>
      <b/>
      <sz val="6"/>
      <color indexed="8"/>
      <name val="Calibri"/>
      <family val="2"/>
    </font>
    <font>
      <b/>
      <sz val="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rgb="FFFF0000"/>
      <name val="Arial"/>
      <family val="2"/>
    </font>
    <font>
      <sz val="6"/>
      <color rgb="FF002060"/>
      <name val="Arial"/>
      <family val="2"/>
    </font>
    <font>
      <b/>
      <sz val="6"/>
      <color theme="1"/>
      <name val="Calibri"/>
      <family val="2"/>
    </font>
    <font>
      <b/>
      <sz val="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left"/>
    </xf>
    <xf numFmtId="164" fontId="46" fillId="0" borderId="0" xfId="0" applyNumberFormat="1" applyFont="1" applyFill="1" applyAlignment="1">
      <alignment horizontal="left"/>
    </xf>
    <xf numFmtId="164" fontId="3" fillId="0" borderId="0" xfId="0" applyNumberFormat="1" applyFont="1" applyFill="1" applyAlignment="1">
      <alignment horizontal="left"/>
    </xf>
    <xf numFmtId="164" fontId="47" fillId="0" borderId="0" xfId="0" applyNumberFormat="1" applyFont="1" applyAlignment="1">
      <alignment horizontal="left"/>
    </xf>
    <xf numFmtId="164" fontId="3" fillId="0" borderId="10" xfId="0" applyNumberFormat="1" applyFont="1" applyBorder="1" applyAlignment="1">
      <alignment horizontal="left"/>
    </xf>
    <xf numFmtId="164" fontId="2" fillId="0" borderId="11" xfId="0" applyNumberFormat="1" applyFont="1" applyBorder="1" applyAlignment="1">
      <alignment horizontal="left"/>
    </xf>
    <xf numFmtId="164" fontId="2" fillId="0" borderId="11" xfId="0" applyNumberFormat="1" applyFont="1" applyFill="1" applyBorder="1" applyAlignment="1">
      <alignment horizontal="left"/>
    </xf>
    <xf numFmtId="164" fontId="2" fillId="33" borderId="11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164" fontId="48" fillId="0" borderId="10" xfId="0" applyNumberFormat="1" applyFont="1" applyBorder="1" applyAlignment="1">
      <alignment horizontal="left"/>
    </xf>
    <xf numFmtId="164" fontId="2" fillId="0" borderId="10" xfId="0" applyNumberFormat="1" applyFont="1" applyBorder="1" applyAlignment="1">
      <alignment horizontal="left"/>
    </xf>
    <xf numFmtId="164" fontId="48" fillId="0" borderId="11" xfId="0" applyNumberFormat="1" applyFont="1" applyBorder="1" applyAlignment="1">
      <alignment horizontal="left"/>
    </xf>
    <xf numFmtId="164" fontId="2" fillId="33" borderId="1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4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2" fillId="0" borderId="12" xfId="0" applyNumberFormat="1" applyFont="1" applyBorder="1" applyAlignment="1">
      <alignment horizontal="left"/>
    </xf>
    <xf numFmtId="164" fontId="49" fillId="0" borderId="11" xfId="0" applyNumberFormat="1" applyFont="1" applyFill="1" applyBorder="1" applyAlignment="1">
      <alignment horizontal="left"/>
    </xf>
    <xf numFmtId="164" fontId="49" fillId="0" borderId="12" xfId="0" applyNumberFormat="1" applyFont="1" applyBorder="1" applyAlignment="1">
      <alignment horizontal="left"/>
    </xf>
    <xf numFmtId="164" fontId="2" fillId="0" borderId="10" xfId="0" applyNumberFormat="1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164" fontId="49" fillId="0" borderId="10" xfId="0" applyNumberFormat="1" applyFont="1" applyBorder="1" applyAlignment="1">
      <alignment horizontal="left"/>
    </xf>
    <xf numFmtId="164" fontId="49" fillId="0" borderId="11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34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Layout" workbookViewId="0" topLeftCell="A4">
      <selection activeCell="E11" sqref="E11"/>
    </sheetView>
  </sheetViews>
  <sheetFormatPr defaultColWidth="9.140625" defaultRowHeight="12.75"/>
  <cols>
    <col min="1" max="1" width="21.28125" style="0" customWidth="1"/>
    <col min="2" max="2" width="14.57421875" style="1" customWidth="1"/>
    <col min="3" max="3" width="13.00390625" style="1" customWidth="1"/>
    <col min="4" max="4" width="12.8515625" style="1" customWidth="1"/>
    <col min="5" max="6" width="11.421875" style="0" customWidth="1"/>
    <col min="7" max="7" width="11.140625" style="0" customWidth="1"/>
  </cols>
  <sheetData>
    <row r="1" spans="1:7" ht="12.75">
      <c r="A1" s="29" t="s">
        <v>9</v>
      </c>
      <c r="B1" s="4" t="s">
        <v>30</v>
      </c>
      <c r="C1" s="4" t="s">
        <v>31</v>
      </c>
      <c r="D1" s="4" t="s">
        <v>32</v>
      </c>
      <c r="E1" s="5" t="s">
        <v>34</v>
      </c>
      <c r="F1" s="3" t="s">
        <v>35</v>
      </c>
      <c r="G1" s="4" t="s">
        <v>36</v>
      </c>
    </row>
    <row r="2" spans="1:7" ht="12.75">
      <c r="A2" s="30" t="s">
        <v>0</v>
      </c>
      <c r="B2" s="6">
        <v>2551543</v>
      </c>
      <c r="C2" s="6">
        <v>2531219</v>
      </c>
      <c r="D2" s="6">
        <f aca="true" t="shared" si="0" ref="D2:D11">B2-C2</f>
        <v>20324</v>
      </c>
      <c r="E2" s="6">
        <v>2377020.58</v>
      </c>
      <c r="F2" s="6">
        <v>2251831.02</v>
      </c>
      <c r="G2" s="6">
        <f aca="true" t="shared" si="1" ref="G2:G10">E2-F2</f>
        <v>125189.56000000006</v>
      </c>
    </row>
    <row r="3" spans="1:7" ht="12.75">
      <c r="A3" s="30" t="s">
        <v>1</v>
      </c>
      <c r="B3" s="6">
        <v>298383</v>
      </c>
      <c r="C3" s="8">
        <v>517200</v>
      </c>
      <c r="D3" s="6">
        <f t="shared" si="0"/>
        <v>-218817</v>
      </c>
      <c r="E3" s="6">
        <v>504931.67</v>
      </c>
      <c r="F3" s="8">
        <v>262944.59</v>
      </c>
      <c r="G3" s="6">
        <f t="shared" si="1"/>
        <v>241987.07999999996</v>
      </c>
    </row>
    <row r="4" spans="1:7" ht="12.75">
      <c r="A4" s="30" t="s">
        <v>2</v>
      </c>
      <c r="B4" s="6">
        <v>247042</v>
      </c>
      <c r="C4" s="6">
        <v>245273</v>
      </c>
      <c r="D4" s="7">
        <f t="shared" si="0"/>
        <v>1769</v>
      </c>
      <c r="E4" s="6">
        <v>234015.7</v>
      </c>
      <c r="F4" s="6">
        <v>272431.83</v>
      </c>
      <c r="G4" s="23">
        <f t="shared" si="1"/>
        <v>-38416.130000000005</v>
      </c>
    </row>
    <row r="5" spans="1:7" ht="12.75">
      <c r="A5" s="30" t="s">
        <v>3</v>
      </c>
      <c r="B5" s="6">
        <v>226163</v>
      </c>
      <c r="C5" s="6">
        <v>211700</v>
      </c>
      <c r="D5" s="6">
        <f t="shared" si="0"/>
        <v>14463</v>
      </c>
      <c r="E5" s="6">
        <v>249285.26</v>
      </c>
      <c r="F5" s="6">
        <v>210049.01</v>
      </c>
      <c r="G5" s="6">
        <f t="shared" si="1"/>
        <v>39236.25</v>
      </c>
    </row>
    <row r="6" spans="1:7" ht="12.75">
      <c r="A6" s="30" t="s">
        <v>4</v>
      </c>
      <c r="B6" s="6">
        <v>45192</v>
      </c>
      <c r="C6" s="6">
        <v>40400</v>
      </c>
      <c r="D6" s="6">
        <f t="shared" si="0"/>
        <v>4792</v>
      </c>
      <c r="E6" s="6">
        <v>43630.28</v>
      </c>
      <c r="F6" s="6">
        <v>36825.89</v>
      </c>
      <c r="G6" s="6">
        <f t="shared" si="1"/>
        <v>6804.389999999999</v>
      </c>
    </row>
    <row r="7" spans="1:7" ht="12.75">
      <c r="A7" s="30" t="s">
        <v>5</v>
      </c>
      <c r="B7" s="6">
        <v>58436</v>
      </c>
      <c r="C7" s="6">
        <v>49273</v>
      </c>
      <c r="D7" s="6">
        <f t="shared" si="0"/>
        <v>9163</v>
      </c>
      <c r="E7" s="6">
        <v>56318.96</v>
      </c>
      <c r="F7" s="6">
        <v>46472.65</v>
      </c>
      <c r="G7" s="6">
        <f t="shared" si="1"/>
        <v>9846.309999999998</v>
      </c>
    </row>
    <row r="8" spans="1:7" ht="12.75">
      <c r="A8" s="30" t="s">
        <v>8</v>
      </c>
      <c r="B8" s="6">
        <v>1000</v>
      </c>
      <c r="C8" s="8">
        <v>430000</v>
      </c>
      <c r="D8" s="7">
        <f t="shared" si="0"/>
        <v>-429000</v>
      </c>
      <c r="E8" s="6">
        <v>7588.12</v>
      </c>
      <c r="F8" s="8">
        <v>1575474.7</v>
      </c>
      <c r="G8" s="23">
        <f t="shared" si="1"/>
        <v>-1567886.5799999998</v>
      </c>
    </row>
    <row r="9" spans="1:7" ht="12.75">
      <c r="A9" s="30" t="s">
        <v>7</v>
      </c>
      <c r="B9" s="6">
        <v>31036</v>
      </c>
      <c r="C9" s="6">
        <v>30000</v>
      </c>
      <c r="D9" s="9">
        <f t="shared" si="0"/>
        <v>1036</v>
      </c>
      <c r="E9" s="6">
        <v>29947.47</v>
      </c>
      <c r="F9" s="6">
        <v>0</v>
      </c>
      <c r="G9" s="6">
        <f t="shared" si="1"/>
        <v>29947.47</v>
      </c>
    </row>
    <row r="10" spans="1:7" ht="12.75">
      <c r="A10" s="31" t="s">
        <v>6</v>
      </c>
      <c r="B10" s="6">
        <v>39671</v>
      </c>
      <c r="C10" s="8">
        <v>39000</v>
      </c>
      <c r="D10" s="10">
        <f t="shared" si="0"/>
        <v>671</v>
      </c>
      <c r="E10" s="6">
        <v>38155.32</v>
      </c>
      <c r="F10" s="8">
        <v>14461.14</v>
      </c>
      <c r="G10" s="6">
        <f t="shared" si="1"/>
        <v>23694.18</v>
      </c>
    </row>
    <row r="11" spans="1:7" s="2" customFormat="1" ht="12.75">
      <c r="A11" s="32" t="s">
        <v>14</v>
      </c>
      <c r="B11" s="11">
        <f>SUM(B2:B10)</f>
        <v>3498466</v>
      </c>
      <c r="C11" s="11">
        <f>SUM(C1:C10)</f>
        <v>4094065</v>
      </c>
      <c r="D11" s="26">
        <f>B11-C11</f>
        <v>-595599</v>
      </c>
      <c r="E11" s="25">
        <f>SUM(E2:E10)</f>
        <v>3540893.36</v>
      </c>
      <c r="F11" s="25">
        <f>SUM(F2:F10)</f>
        <v>4670490.83</v>
      </c>
      <c r="G11" s="27">
        <f>SUM(G2:G10)</f>
        <v>-1129597.47</v>
      </c>
    </row>
    <row r="12" spans="1:7" s="2" customFormat="1" ht="12.75">
      <c r="A12" s="33" t="s">
        <v>16</v>
      </c>
      <c r="B12" s="11">
        <v>3498466</v>
      </c>
      <c r="C12" s="12">
        <f>SUM(C11-C8)</f>
        <v>3664065</v>
      </c>
      <c r="D12" s="26">
        <f>SUM(B12-C12)</f>
        <v>-165599</v>
      </c>
      <c r="E12" s="11">
        <v>3540893.36</v>
      </c>
      <c r="F12" s="12">
        <f>SUM(F11-F8)</f>
        <v>3095016.13</v>
      </c>
      <c r="G12" s="11">
        <f>SUM(E12-F12)</f>
        <v>445877.23</v>
      </c>
    </row>
    <row r="13" spans="1:7" s="2" customFormat="1" ht="12.75">
      <c r="A13" s="33" t="s">
        <v>33</v>
      </c>
      <c r="B13" s="11">
        <v>3498466</v>
      </c>
      <c r="C13" s="12">
        <v>3664065</v>
      </c>
      <c r="D13" s="26">
        <f>B13-C13</f>
        <v>-165599</v>
      </c>
      <c r="E13" s="11">
        <v>3540893.36</v>
      </c>
      <c r="F13" s="28">
        <v>3055016.13</v>
      </c>
      <c r="G13" s="16">
        <v>485877.23</v>
      </c>
    </row>
    <row r="14" spans="1:7" ht="12.75">
      <c r="A14" s="34" t="s">
        <v>23</v>
      </c>
      <c r="B14" s="13">
        <v>3498466</v>
      </c>
      <c r="C14" s="13">
        <f>C12-210700</f>
        <v>3453365</v>
      </c>
      <c r="D14" s="13">
        <f>B14-C14</f>
        <v>45101</v>
      </c>
      <c r="E14" s="40">
        <v>3326871.81</v>
      </c>
      <c r="F14" s="40">
        <v>3051728.13</v>
      </c>
      <c r="G14" s="40">
        <v>275143.68</v>
      </c>
    </row>
    <row r="15" spans="1:7" ht="12.75">
      <c r="A15" s="29" t="s">
        <v>9</v>
      </c>
      <c r="B15" s="4" t="s">
        <v>20</v>
      </c>
      <c r="C15" s="4" t="s">
        <v>21</v>
      </c>
      <c r="D15" s="24" t="s">
        <v>22</v>
      </c>
      <c r="E15" s="39"/>
      <c r="F15" s="39"/>
      <c r="G15" s="39"/>
    </row>
    <row r="16" spans="1:4" ht="12.75">
      <c r="A16" s="30" t="s">
        <v>0</v>
      </c>
      <c r="B16" s="6">
        <v>2278174.21</v>
      </c>
      <c r="C16" s="6">
        <f>B16+D2</f>
        <v>2298498.21</v>
      </c>
      <c r="D16" s="6">
        <f>SUM(C16-B16)</f>
        <v>20324</v>
      </c>
    </row>
    <row r="17" spans="1:4" ht="12.75">
      <c r="A17" s="30" t="s">
        <v>1</v>
      </c>
      <c r="B17" s="6">
        <v>554750.45</v>
      </c>
      <c r="C17" s="6">
        <f>B17+D3</f>
        <v>335933.44999999995</v>
      </c>
      <c r="D17" s="6">
        <f>C17-B17</f>
        <v>-218817</v>
      </c>
    </row>
    <row r="18" spans="1:4" ht="12.75">
      <c r="A18" s="30" t="s">
        <v>2</v>
      </c>
      <c r="B18" s="6">
        <v>12377.83</v>
      </c>
      <c r="C18" s="6">
        <f>B18+D4</f>
        <v>14146.83</v>
      </c>
      <c r="D18" s="23">
        <f>C18-B18</f>
        <v>1769</v>
      </c>
    </row>
    <row r="19" spans="1:4" ht="12.75">
      <c r="A19" s="30" t="s">
        <v>3</v>
      </c>
      <c r="B19" s="6">
        <v>325025.61</v>
      </c>
      <c r="C19" s="6">
        <f>B19+D5</f>
        <v>339488.61</v>
      </c>
      <c r="D19" s="6">
        <f>C19-B19</f>
        <v>14463</v>
      </c>
    </row>
    <row r="20" spans="1:4" ht="12.75">
      <c r="A20" s="30" t="s">
        <v>4</v>
      </c>
      <c r="B20" s="6">
        <v>57030.37</v>
      </c>
      <c r="C20" s="6">
        <f>B20+D6</f>
        <v>61822.37</v>
      </c>
      <c r="D20" s="6">
        <f>C20-B20</f>
        <v>4792</v>
      </c>
    </row>
    <row r="21" spans="1:4" ht="12.75">
      <c r="A21" s="30" t="s">
        <v>5</v>
      </c>
      <c r="B21" s="6">
        <v>77630.9</v>
      </c>
      <c r="C21" s="6">
        <f>B21+D7</f>
        <v>86793.9</v>
      </c>
      <c r="D21" s="6">
        <f>C21-B21</f>
        <v>9163</v>
      </c>
    </row>
    <row r="22" spans="1:4" ht="12.75">
      <c r="A22" s="30" t="s">
        <v>8</v>
      </c>
      <c r="B22" s="6">
        <v>430929.79</v>
      </c>
      <c r="C22" s="6">
        <f>B22+D8</f>
        <v>1929.789999999979</v>
      </c>
      <c r="D22" s="23">
        <f>C22-B22</f>
        <v>-429000</v>
      </c>
    </row>
    <row r="23" spans="1:4" ht="12.75">
      <c r="A23" s="30" t="s">
        <v>7</v>
      </c>
      <c r="B23" s="6">
        <v>268844.72</v>
      </c>
      <c r="C23" s="6">
        <f>B23+D9</f>
        <v>269880.72</v>
      </c>
      <c r="D23" s="6">
        <f>C23-B23</f>
        <v>1036</v>
      </c>
    </row>
    <row r="24" spans="1:4" ht="12.75">
      <c r="A24" s="37" t="s">
        <v>6</v>
      </c>
      <c r="B24" s="38">
        <v>71151.39</v>
      </c>
      <c r="C24" s="38">
        <f>B24+D10</f>
        <v>71822.39</v>
      </c>
      <c r="D24" s="38">
        <f>C24-B24</f>
        <v>671</v>
      </c>
    </row>
    <row r="25" spans="1:5" ht="12.75">
      <c r="A25" s="32" t="s">
        <v>14</v>
      </c>
      <c r="B25" s="15">
        <f>SUM(B16:B24)</f>
        <v>4075915.27</v>
      </c>
      <c r="C25" s="16">
        <f>SUM(C16:C24)</f>
        <v>3480316.27</v>
      </c>
      <c r="D25" s="35">
        <f>C25-B25</f>
        <v>-595599</v>
      </c>
      <c r="E25" s="1"/>
    </row>
    <row r="26" spans="1:4" ht="12.75">
      <c r="A26" s="33" t="s">
        <v>24</v>
      </c>
      <c r="B26" s="17">
        <f>SUM(B25-B22)</f>
        <v>3644985.48</v>
      </c>
      <c r="C26" s="11">
        <f>C25-929.79</f>
        <v>3479386.48</v>
      </c>
      <c r="D26" s="36">
        <f>C26-B26</f>
        <v>-165599</v>
      </c>
    </row>
    <row r="27" spans="1:4" ht="12.75">
      <c r="A27" s="34" t="s">
        <v>23</v>
      </c>
      <c r="B27" s="18">
        <f>B26-210733.55</f>
        <v>3434251.93</v>
      </c>
      <c r="C27" s="18">
        <f>3479386.48-33.55</f>
        <v>3479352.93</v>
      </c>
      <c r="D27" s="13">
        <f>C27-B27</f>
        <v>45101</v>
      </c>
    </row>
    <row r="28" spans="1:4" ht="12.75">
      <c r="A28" s="19" t="s">
        <v>18</v>
      </c>
      <c r="B28" s="20"/>
      <c r="C28" s="20"/>
      <c r="D28" s="20"/>
    </row>
    <row r="29" spans="1:6" ht="12.75">
      <c r="A29" s="21" t="s">
        <v>15</v>
      </c>
      <c r="B29" s="21" t="s">
        <v>10</v>
      </c>
      <c r="C29" s="21" t="s">
        <v>12</v>
      </c>
      <c r="D29" s="21" t="s">
        <v>25</v>
      </c>
      <c r="E29" s="21" t="s">
        <v>17</v>
      </c>
      <c r="F29" s="21" t="s">
        <v>29</v>
      </c>
    </row>
    <row r="30" spans="1:6" ht="12.75">
      <c r="A30" s="20" t="s">
        <v>26</v>
      </c>
      <c r="B30" s="20" t="s">
        <v>11</v>
      </c>
      <c r="C30" s="20" t="s">
        <v>13</v>
      </c>
      <c r="D30" s="6" t="s">
        <v>27</v>
      </c>
      <c r="E30" s="20" t="s">
        <v>19</v>
      </c>
      <c r="F30" s="20" t="s">
        <v>28</v>
      </c>
    </row>
    <row r="31" spans="1:4" ht="12.75">
      <c r="A31" s="14"/>
      <c r="B31" s="22"/>
      <c r="C31" s="22"/>
      <c r="D31" s="22"/>
    </row>
    <row r="32" spans="1:4" ht="12.75">
      <c r="A32" s="14"/>
      <c r="B32" s="22"/>
      <c r="C32" s="22"/>
      <c r="D32" s="2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&amp;C&amp;"Arial,Bold"&amp;14Rankin School District #98 
FY19 Tentative Budget Summary</oddHeader>
  </headerFooter>
  <ignoredErrors>
    <ignoredError sqref="D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caroled</dc:creator>
  <cp:keywords/>
  <dc:description/>
  <cp:lastModifiedBy>Matt Gordon</cp:lastModifiedBy>
  <cp:lastPrinted>2018-07-19T16:52:36Z</cp:lastPrinted>
  <dcterms:created xsi:type="dcterms:W3CDTF">2004-05-04T20:27:07Z</dcterms:created>
  <dcterms:modified xsi:type="dcterms:W3CDTF">2018-07-19T17:53:02Z</dcterms:modified>
  <cp:category/>
  <cp:version/>
  <cp:contentType/>
  <cp:contentStatus/>
</cp:coreProperties>
</file>